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DMIN\Grants and Agreements\Coop Agreement\PRBO\F14AC00237 Farallon\Working paper files\"/>
    </mc:Choice>
  </mc:AlternateContent>
  <bookViews>
    <workbookView xWindow="120" yWindow="165" windowWidth="1513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0" i="1" l="1"/>
  <c r="F18" i="1" l="1"/>
  <c r="F17" i="1" l="1"/>
  <c r="E12" i="1" l="1"/>
  <c r="E11" i="1"/>
  <c r="F15" i="1" l="1"/>
  <c r="E9" i="1" l="1"/>
  <c r="E8" i="1"/>
  <c r="F10" i="1" l="1"/>
  <c r="E6" i="1"/>
  <c r="E5" i="1"/>
  <c r="E22" i="1" s="1"/>
  <c r="F7" i="1" l="1"/>
  <c r="F22" i="1" s="1"/>
</calcChain>
</file>

<file path=xl/sharedStrings.xml><?xml version="1.0" encoding="utf-8"?>
<sst xmlns="http://schemas.openxmlformats.org/spreadsheetml/2006/main" count="68" uniqueCount="41">
  <si>
    <t>Obligations</t>
  </si>
  <si>
    <t>Original agreement</t>
  </si>
  <si>
    <t>Cost code or WBS</t>
  </si>
  <si>
    <t>Amount</t>
  </si>
  <si>
    <t>Cumulative Total</t>
  </si>
  <si>
    <t>Mod subtotal</t>
  </si>
  <si>
    <t>Mod 1</t>
  </si>
  <si>
    <t>From I&amp;M. $12,500 for power analysis, $25,000 for Spatial modelling</t>
  </si>
  <si>
    <t>Mod 2</t>
  </si>
  <si>
    <t>Project</t>
  </si>
  <si>
    <t>Cosco Busan Auklet box project</t>
  </si>
  <si>
    <t>I&amp;M salamander power and spatial analyses</t>
  </si>
  <si>
    <t>Refuge stewardship and monitoring</t>
  </si>
  <si>
    <t>FF08RSFC00/XXX/FGHC98220805200</t>
  </si>
  <si>
    <t>NRDAR Restoration Catalyst - NEPA assistance</t>
  </si>
  <si>
    <t>1/3 of $152,630</t>
  </si>
  <si>
    <t>2/3 of $152,630</t>
  </si>
  <si>
    <t>Comments</t>
  </si>
  <si>
    <t>FGRS12610000</t>
  </si>
  <si>
    <t>FGRS1262A811</t>
  </si>
  <si>
    <t>FF08RSFC00/156/FGRS12610000</t>
  </si>
  <si>
    <t>FF08RSFC00/156/FGRS1262A811</t>
  </si>
  <si>
    <t>FF08RSFC00/156/FGRS1261088MNT0</t>
  </si>
  <si>
    <t>FF08RSFC00/167/FGRS1262A811</t>
  </si>
  <si>
    <t>FF08RSFC00/167/FGRS1261088MNT0</t>
  </si>
  <si>
    <t>Point Blue Conservation Science, Coop Agreement F14AC00237 Farallon NWR</t>
  </si>
  <si>
    <t>NFWF North Pacific Seabirds</t>
  </si>
  <si>
    <t>Mod 3</t>
  </si>
  <si>
    <t>Covers only April-Nov 2017</t>
  </si>
  <si>
    <t>FF08RSFC00/XXX/FGRS72010880210</t>
  </si>
  <si>
    <t>FF08RSFC00/XXX/FGHC83150809400</t>
  </si>
  <si>
    <t>FY</t>
  </si>
  <si>
    <t>Mod 4</t>
  </si>
  <si>
    <t>Cosco Busan auklet project</t>
  </si>
  <si>
    <t>April 1 - Sep 30, 2018</t>
  </si>
  <si>
    <t>Mod 5</t>
  </si>
  <si>
    <t>April 1, 2018 - Mar 31, 2019</t>
  </si>
  <si>
    <t>FF08RSFC00/178/FGRS126208A81100</t>
  </si>
  <si>
    <t>FF08RSFC00/178/FGRS12610800000</t>
  </si>
  <si>
    <t>FF08RSFC00/189/FGRS12610800000</t>
  </si>
  <si>
    <t>FF08RSFC00/189/FGRS126208A8110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</si>
</sst>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44" fontId="0" fillId="0" borderId="0" xfId="0" applyNumberFormat="1"/>
    <xf numFmtId="2" fontId="0" fillId="0" borderId="0" xfId="0" applyNumberFormat="1"/>
    <xf numFmtId="0" fontId="1" fillId="0" borderId="0" xfId="0" applyFont="1"/>
    <xf numFmtId="4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E20" sqref="E20"/>
    </sheetView>
  </sheetViews>
  <sheetFormatPr defaultRowHeight="15" x14ac:dyDescent="0.25"/>
  <cols>
    <col min="1" max="1" width="19" customWidth="1"/>
    <col min="2" max="2" width="7" customWidth="1"/>
    <col min="3" max="3" width="43.42578125" customWidth="1"/>
    <col min="4" max="4" width="33.28515625" customWidth="1"/>
    <col min="5" max="5" width="13.85546875" customWidth="1"/>
    <col min="6" max="6" width="13.140625" customWidth="1"/>
    <col min="7" max="7" width="16.7109375" customWidth="1"/>
    <col min="8" max="8" width="11.42578125" customWidth="1"/>
    <col min="9" max="9" width="15.85546875" customWidth="1"/>
    <col min="10" max="10" width="14.85546875" customWidth="1"/>
    <col min="11" max="11" width="12.85546875" customWidth="1"/>
  </cols>
  <sheetData>
    <row r="1" spans="1:11" x14ac:dyDescent="0.25">
      <c r="A1" t="s">
        <v>25</v>
      </c>
    </row>
    <row r="2" spans="1:11" x14ac:dyDescent="0.25">
      <c r="A2" t="s">
        <v>0</v>
      </c>
    </row>
    <row r="4" spans="1:11" x14ac:dyDescent="0.25">
      <c r="B4" t="s">
        <v>31</v>
      </c>
      <c r="C4" t="s">
        <v>9</v>
      </c>
      <c r="D4" s="1" t="s">
        <v>2</v>
      </c>
      <c r="E4" t="s">
        <v>3</v>
      </c>
      <c r="F4" t="s">
        <v>5</v>
      </c>
      <c r="G4" t="s">
        <v>17</v>
      </c>
    </row>
    <row r="5" spans="1:11" x14ac:dyDescent="0.25">
      <c r="A5" t="s">
        <v>1</v>
      </c>
      <c r="B5">
        <v>14</v>
      </c>
      <c r="C5" t="s">
        <v>12</v>
      </c>
      <c r="D5" t="s">
        <v>18</v>
      </c>
      <c r="E5" s="2">
        <f>152630*(2/3)</f>
        <v>101753.33333333333</v>
      </c>
      <c r="G5" s="3" t="s">
        <v>16</v>
      </c>
      <c r="J5" s="2"/>
    </row>
    <row r="6" spans="1:11" x14ac:dyDescent="0.25">
      <c r="A6" t="s">
        <v>1</v>
      </c>
      <c r="B6">
        <v>14</v>
      </c>
      <c r="C6" t="s">
        <v>12</v>
      </c>
      <c r="D6" t="s">
        <v>19</v>
      </c>
      <c r="E6" s="2">
        <f>152630*(1/3)</f>
        <v>50876.666666666664</v>
      </c>
      <c r="F6" s="2"/>
      <c r="G6" s="3" t="s">
        <v>15</v>
      </c>
      <c r="J6" s="2"/>
      <c r="K6" s="2"/>
    </row>
    <row r="7" spans="1:11" x14ac:dyDescent="0.25">
      <c r="A7" t="s">
        <v>1</v>
      </c>
      <c r="B7">
        <v>14</v>
      </c>
      <c r="C7" t="s">
        <v>10</v>
      </c>
      <c r="D7" t="s">
        <v>13</v>
      </c>
      <c r="E7" s="2">
        <v>21225</v>
      </c>
      <c r="F7" s="2">
        <f>SUM(E5:E7)</f>
        <v>173855</v>
      </c>
      <c r="J7" s="2"/>
      <c r="K7" s="2"/>
    </row>
    <row r="8" spans="1:11" x14ac:dyDescent="0.25">
      <c r="A8" t="s">
        <v>6</v>
      </c>
      <c r="B8">
        <v>15</v>
      </c>
      <c r="C8" t="s">
        <v>12</v>
      </c>
      <c r="D8" t="s">
        <v>20</v>
      </c>
      <c r="E8" s="2">
        <f>152630*(2/3)</f>
        <v>101753.33333333333</v>
      </c>
      <c r="G8" s="3" t="s">
        <v>16</v>
      </c>
      <c r="J8" s="2"/>
    </row>
    <row r="9" spans="1:11" x14ac:dyDescent="0.25">
      <c r="A9" t="s">
        <v>6</v>
      </c>
      <c r="B9">
        <v>15</v>
      </c>
      <c r="C9" t="s">
        <v>12</v>
      </c>
      <c r="D9" t="s">
        <v>21</v>
      </c>
      <c r="E9" s="2">
        <f>152630*(1/3)</f>
        <v>50876.666666666664</v>
      </c>
      <c r="F9" s="2"/>
      <c r="G9" s="3" t="s">
        <v>15</v>
      </c>
      <c r="J9" s="2"/>
    </row>
    <row r="10" spans="1:11" x14ac:dyDescent="0.25">
      <c r="A10" t="s">
        <v>6</v>
      </c>
      <c r="B10">
        <v>15</v>
      </c>
      <c r="C10" t="s">
        <v>11</v>
      </c>
      <c r="D10" t="s">
        <v>22</v>
      </c>
      <c r="E10" s="2">
        <v>37200</v>
      </c>
      <c r="F10" s="2">
        <f>SUM(E8:E10)</f>
        <v>189830</v>
      </c>
      <c r="G10" t="s">
        <v>7</v>
      </c>
      <c r="J10" s="2"/>
    </row>
    <row r="11" spans="1:11" x14ac:dyDescent="0.25">
      <c r="A11" t="s">
        <v>8</v>
      </c>
      <c r="B11">
        <v>16</v>
      </c>
      <c r="C11" t="s">
        <v>12</v>
      </c>
      <c r="D11" t="s">
        <v>23</v>
      </c>
      <c r="E11" s="2">
        <f>152630*(2/3)</f>
        <v>101753.33333333333</v>
      </c>
      <c r="G11" s="3" t="s">
        <v>16</v>
      </c>
      <c r="J11" s="2"/>
    </row>
    <row r="12" spans="1:11" x14ac:dyDescent="0.25">
      <c r="A12" t="s">
        <v>8</v>
      </c>
      <c r="B12">
        <v>16</v>
      </c>
      <c r="C12" t="s">
        <v>12</v>
      </c>
      <c r="D12" t="s">
        <v>24</v>
      </c>
      <c r="E12" s="2">
        <f>152630*(1/3)</f>
        <v>50876.666666666664</v>
      </c>
      <c r="G12" s="3" t="s">
        <v>15</v>
      </c>
      <c r="J12" s="2"/>
    </row>
    <row r="13" spans="1:11" x14ac:dyDescent="0.25">
      <c r="A13" t="s">
        <v>8</v>
      </c>
      <c r="B13">
        <v>16</v>
      </c>
      <c r="C13" t="s">
        <v>10</v>
      </c>
      <c r="D13" t="s">
        <v>13</v>
      </c>
      <c r="E13" s="2">
        <v>15019</v>
      </c>
      <c r="J13" s="2"/>
    </row>
    <row r="14" spans="1:11" x14ac:dyDescent="0.25">
      <c r="A14" t="s">
        <v>8</v>
      </c>
      <c r="B14">
        <v>16</v>
      </c>
      <c r="C14" t="s">
        <v>14</v>
      </c>
      <c r="D14" t="s">
        <v>30</v>
      </c>
      <c r="E14" s="2">
        <v>40031</v>
      </c>
      <c r="F14" s="2"/>
      <c r="J14" s="2"/>
    </row>
    <row r="15" spans="1:11" x14ac:dyDescent="0.25">
      <c r="A15" t="s">
        <v>8</v>
      </c>
      <c r="B15">
        <v>16</v>
      </c>
      <c r="C15" t="s">
        <v>26</v>
      </c>
      <c r="D15" t="s">
        <v>29</v>
      </c>
      <c r="E15" s="2">
        <v>20000</v>
      </c>
      <c r="F15" s="2">
        <f>SUM(E11:E15)</f>
        <v>227680</v>
      </c>
      <c r="J15" s="2"/>
    </row>
    <row r="16" spans="1:11" x14ac:dyDescent="0.25">
      <c r="A16" t="s">
        <v>27</v>
      </c>
      <c r="B16">
        <v>17</v>
      </c>
      <c r="C16" t="s">
        <v>12</v>
      </c>
      <c r="D16" t="s">
        <v>38</v>
      </c>
      <c r="E16" s="2">
        <v>30534</v>
      </c>
      <c r="F16" s="2"/>
      <c r="G16" t="s">
        <v>28</v>
      </c>
      <c r="J16" s="2"/>
    </row>
    <row r="17" spans="1:10" x14ac:dyDescent="0.25">
      <c r="A17" t="s">
        <v>27</v>
      </c>
      <c r="B17">
        <v>17</v>
      </c>
      <c r="C17" t="s">
        <v>12</v>
      </c>
      <c r="D17" t="s">
        <v>37</v>
      </c>
      <c r="E17" s="2">
        <v>61068</v>
      </c>
      <c r="F17" s="2">
        <f>SUM(E16:E17)</f>
        <v>91602</v>
      </c>
      <c r="G17" t="s">
        <v>28</v>
      </c>
      <c r="J17" s="2"/>
    </row>
    <row r="18" spans="1:10" x14ac:dyDescent="0.25">
      <c r="A18" t="s">
        <v>32</v>
      </c>
      <c r="B18">
        <v>18</v>
      </c>
      <c r="C18" t="s">
        <v>33</v>
      </c>
      <c r="D18" t="s">
        <v>13</v>
      </c>
      <c r="E18" s="2">
        <v>27675.7</v>
      </c>
      <c r="F18" s="2">
        <f>SUM(E18)</f>
        <v>27675.7</v>
      </c>
      <c r="G18" t="s">
        <v>34</v>
      </c>
      <c r="J18" s="2"/>
    </row>
    <row r="19" spans="1:10" x14ac:dyDescent="0.25">
      <c r="A19" t="s">
        <v>35</v>
      </c>
      <c r="B19">
        <v>18</v>
      </c>
      <c r="C19" t="s">
        <v>12</v>
      </c>
      <c r="D19" t="s">
        <v>39</v>
      </c>
      <c r="E19" s="2">
        <v>101754</v>
      </c>
      <c r="F19" s="2"/>
      <c r="J19" s="2"/>
    </row>
    <row r="20" spans="1:10" x14ac:dyDescent="0.25">
      <c r="A20" t="s">
        <v>35</v>
      </c>
      <c r="B20">
        <v>18</v>
      </c>
      <c r="C20" t="s">
        <v>12</v>
      </c>
      <c r="D20" t="s">
        <v>40</v>
      </c>
      <c r="E20" s="2">
        <v>50876</v>
      </c>
      <c r="F20" s="2">
        <f>SUM(E19:E20)</f>
        <v>152630</v>
      </c>
      <c r="G20" t="s">
        <v>36</v>
      </c>
      <c r="J20" s="2"/>
    </row>
    <row r="21" spans="1:10" x14ac:dyDescent="0.25">
      <c r="E21" s="2"/>
      <c r="F21" s="2"/>
      <c r="J21" s="2"/>
    </row>
    <row r="22" spans="1:10" x14ac:dyDescent="0.25">
      <c r="A22" s="4" t="s">
        <v>4</v>
      </c>
      <c r="B22" s="4"/>
      <c r="C22" s="4"/>
      <c r="D22" s="4"/>
      <c r="E22" s="5">
        <f>SUM(E5:E20)</f>
        <v>863272.7</v>
      </c>
      <c r="F22" s="5">
        <f>SUM(F5:F20)</f>
        <v>863272.7</v>
      </c>
      <c r="J22" s="2"/>
    </row>
  </sheetData>
  <pageMargins left="0.7" right="0.7" top="0.75" bottom="0.75" header="0.3" footer="0.3"/>
  <pageSetup orientation="portrait" horizontalDpi="1200" verticalDpi="1200" r:id="rId1"/>
  <ignoredErrors>
    <ignoredError sqref="F17 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25DA223521E4F8FF3AAF8EF66E35D" ma:contentTypeVersion="11" ma:contentTypeDescription="Create a new document." ma:contentTypeScope="" ma:versionID="e976681ef8c202b58aed97db1ab00a1b">
  <xsd:schema xmlns:xsd="http://www.w3.org/2001/XMLSchema" xmlns:xs="http://www.w3.org/2001/XMLSchema" xmlns:p="http://schemas.microsoft.com/office/2006/metadata/properties" xmlns:ns2="b8c791ff-8839-41d3-a5c3-dadefa89be97" xmlns:ns3="2b8eca42-bbaa-4602-a2b4-1626cec75391" targetNamespace="http://schemas.microsoft.com/office/2006/metadata/properties" ma:root="true" ma:fieldsID="ba7658f9077d3ff87f888170b92b2961" ns2:_="" ns3:_="">
    <xsd:import namespace="b8c791ff-8839-41d3-a5c3-dadefa89be97"/>
    <xsd:import namespace="2b8eca42-bbaa-4602-a2b4-1626cec75391"/>
    <xsd:element name="properties">
      <xsd:complexType>
        <xsd:sequence>
          <xsd:element name="documentManagement">
            <xsd:complexType>
              <xsd:all>
                <xsd:element ref="ns2:Reviewed_x003f_" minOccurs="0"/>
                <xsd:element ref="ns2:Reviewed_x0020_By_x003f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PotentialExemption_x003f_" minOccurs="0"/>
                <xsd:element ref="ns2:SenttoFOIACoordinator_x003f_" minOccurs="0"/>
                <xsd:element ref="ns2:Not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791ff-8839-41d3-a5c3-dadefa89be97" elementFormDefault="qualified">
    <xsd:import namespace="http://schemas.microsoft.com/office/2006/documentManagement/types"/>
    <xsd:import namespace="http://schemas.microsoft.com/office/infopath/2007/PartnerControls"/>
    <xsd:element name="Reviewed_x003f_" ma:index="8" nillable="true" ma:displayName="Reviewed?" ma:default="No" ma:format="Dropdown" ma:internalName="Reviewed_x003f_">
      <xsd:simpleType>
        <xsd:restriction base="dms:Choice">
          <xsd:enumeration value="Yes"/>
          <xsd:enumeration value="In Progress"/>
          <xsd:enumeration value="No"/>
        </xsd:restriction>
      </xsd:simpleType>
    </xsd:element>
    <xsd:element name="Reviewed_x0020_By_x003f_" ma:index="9" nillable="true" ma:displayName="Reviewed By?" ma:list="UserInfo" ma:SharePointGroup="0" ma:internalName="Reviewed_x0020_By_x003f_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PotentialExemption_x003f_" ma:index="14" nillable="true" ma:displayName="Potential Exemption?" ma:format="Dropdown" ma:internalName="PotentialExemption_x003f_">
      <xsd:simpleType>
        <xsd:restriction base="dms:Choice">
          <xsd:enumeration value="Yes"/>
          <xsd:enumeration value="No"/>
        </xsd:restriction>
      </xsd:simpleType>
    </xsd:element>
    <xsd:element name="SenttoFOIACoordinator_x003f_" ma:index="15" nillable="true" ma:displayName="Sent to FOIA Coordinator?" ma:default="0" ma:format="Dropdown" ma:internalName="SenttoFOIACoordinator_x003f_">
      <xsd:simpleType>
        <xsd:restriction base="dms:Boolean"/>
      </xsd:simpleType>
    </xsd:element>
    <xsd:element name="Notes" ma:index="16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d_x0020_By_x003f_ xmlns="b8c791ff-8839-41d3-a5c3-dadefa89be97">
      <UserInfo>
        <DisplayName/>
        <AccountId xsi:nil="true"/>
        <AccountType/>
      </UserInfo>
    </Reviewed_x0020_By_x003f_>
    <Reviewed_x003f_ xmlns="b8c791ff-8839-41d3-a5c3-dadefa89be97">false</Reviewed_x003f_>
    <Notes xmlns="b8c791ff-8839-41d3-a5c3-dadefa89be97" xsi:nil="true"/>
    <SenttoFOIACoordinator_x003f_ xmlns="b8c791ff-8839-41d3-a5c3-dadefa89be97">false</SenttoFOIACoordinator_x003f_>
    <PotentialExemption_x003f_ xmlns="b8c791ff-8839-41d3-a5c3-dadefa89be97" xsi:nil="true"/>
  </documentManagement>
</p:properties>
</file>

<file path=customXml/itemProps1.xml><?xml version="1.0" encoding="utf-8"?>
<ds:datastoreItem xmlns:ds="http://schemas.openxmlformats.org/officeDocument/2006/customXml" ds:itemID="{34AB9A17-CEAF-4683-B3B4-FD3C57E17441}"/>
</file>

<file path=customXml/itemProps2.xml><?xml version="1.0" encoding="utf-8"?>
<ds:datastoreItem xmlns:ds="http://schemas.openxmlformats.org/officeDocument/2006/customXml" ds:itemID="{F0FBC9B6-4E19-4322-A864-CB80B12AE831}"/>
</file>

<file path=customXml/itemProps3.xml><?xml version="1.0" encoding="utf-8"?>
<ds:datastoreItem xmlns:ds="http://schemas.openxmlformats.org/officeDocument/2006/customXml" ds:itemID="{FFD85982-0E52-490D-AB80-63D4942173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Gerry McChesney</dc:creator>
  <cp:lastModifiedBy>GMcChesney</cp:lastModifiedBy>
  <dcterms:created xsi:type="dcterms:W3CDTF">2012-03-27T15:50:57Z</dcterms:created>
  <dcterms:modified xsi:type="dcterms:W3CDTF">2018-11-26T22:56:52Z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0x010100AE725DA223521E4F8FF3AAF8EF66E35D</vt:lpwstr>
  </property>
  <property fmtid="{D5CDD505-2E9C-101B-9397-08002B2CF9AE}" pid="3" name="Order">
    <vt:r8>360800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</Properties>
</file>