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20" windowWidth="18960" windowHeight="11835"/>
  </bookViews>
  <sheets>
    <sheet name="Sheet1" sheetId="1" r:id="rId1"/>
    <sheet name="Sheet2" sheetId="2" r:id="rId2"/>
    <sheet name="Sheet3" sheetId="3" r:id="rId3"/>
  </sheets>
  <externalReferences>
    <externalReference r:id="rId4"/>
  </externalReferences>
  <calcPr calcId="125725"/>
</workbook>
</file>

<file path=xl/calcChain.xml><?xml version="1.0" encoding="utf-8"?>
<calcChain xmlns="http://schemas.openxmlformats.org/spreadsheetml/2006/main">
  <c r="J23" i="1"/>
  <c r="I23"/>
  <c r="H23"/>
  <c r="G23"/>
  <c r="F23"/>
  <c r="E23"/>
  <c r="D23"/>
  <c r="B23"/>
  <c r="J22"/>
  <c r="I22"/>
  <c r="H22"/>
  <c r="G22"/>
  <c r="F22"/>
  <c r="E22"/>
  <c r="D22"/>
  <c r="B22"/>
  <c r="J21"/>
  <c r="I21"/>
  <c r="H21"/>
  <c r="G21"/>
  <c r="F21"/>
  <c r="E21"/>
  <c r="D21"/>
  <c r="B21"/>
  <c r="J20"/>
  <c r="I20"/>
  <c r="H20"/>
  <c r="G20"/>
  <c r="F20"/>
  <c r="E20"/>
  <c r="D20"/>
  <c r="J19"/>
  <c r="I19"/>
  <c r="H19"/>
  <c r="G19"/>
  <c r="F19"/>
  <c r="E19"/>
  <c r="D19"/>
  <c r="J18"/>
  <c r="I18"/>
  <c r="H18"/>
  <c r="G18"/>
  <c r="F18"/>
  <c r="E18"/>
  <c r="D18"/>
  <c r="J17"/>
  <c r="I17"/>
  <c r="H17"/>
  <c r="G17"/>
  <c r="F17"/>
  <c r="E17"/>
  <c r="D17"/>
  <c r="J16"/>
  <c r="H16"/>
  <c r="G16"/>
  <c r="F16"/>
  <c r="E16"/>
  <c r="D16"/>
  <c r="J15"/>
  <c r="I15"/>
  <c r="H15"/>
  <c r="G15"/>
  <c r="F15"/>
  <c r="E15"/>
  <c r="D15"/>
  <c r="J14"/>
  <c r="I14"/>
  <c r="H14"/>
  <c r="G14"/>
  <c r="F14"/>
  <c r="E14"/>
  <c r="D14"/>
  <c r="J13"/>
  <c r="I13"/>
  <c r="H13"/>
  <c r="G13"/>
  <c r="F13"/>
  <c r="E13"/>
  <c r="D13"/>
  <c r="J12"/>
  <c r="I12"/>
  <c r="H12"/>
  <c r="G12"/>
  <c r="F12"/>
  <c r="E12"/>
  <c r="D12"/>
  <c r="D10"/>
  <c r="J10" s="1"/>
  <c r="I6"/>
  <c r="G6"/>
  <c r="F6"/>
  <c r="E6"/>
  <c r="D6"/>
  <c r="J6" s="1"/>
  <c r="J8" s="1"/>
  <c r="J24" s="1"/>
  <c r="J5"/>
  <c r="I5"/>
  <c r="H5"/>
  <c r="G5"/>
  <c r="F5"/>
  <c r="E5"/>
  <c r="C5"/>
  <c r="I4"/>
  <c r="G4"/>
  <c r="F4"/>
  <c r="E4"/>
  <c r="D4"/>
  <c r="C4"/>
  <c r="B3"/>
  <c r="J2"/>
  <c r="I2"/>
  <c r="H2"/>
  <c r="G2"/>
  <c r="F2"/>
  <c r="E2"/>
  <c r="D2"/>
  <c r="C2"/>
  <c r="J1"/>
  <c r="I1"/>
  <c r="H1"/>
  <c r="G1"/>
  <c r="F1"/>
  <c r="E1"/>
  <c r="D1"/>
  <c r="C1"/>
</calcChain>
</file>

<file path=xl/sharedStrings.xml><?xml version="1.0" encoding="utf-8"?>
<sst xmlns="http://schemas.openxmlformats.org/spreadsheetml/2006/main" count="14" uniqueCount="14">
  <si>
    <t>Total income received through 12/31/09</t>
  </si>
  <si>
    <t>Project expenses(1/1/06-12/31/09)</t>
  </si>
  <si>
    <t>Net income through 12/31/2009</t>
  </si>
  <si>
    <t>2010 Income</t>
  </si>
  <si>
    <t>2010 EXPENSES</t>
  </si>
  <si>
    <t>Project Services</t>
  </si>
  <si>
    <t>Field Work</t>
  </si>
  <si>
    <t>Grants to Others</t>
  </si>
  <si>
    <t>Travel</t>
  </si>
  <si>
    <t>General Management</t>
  </si>
  <si>
    <t>Personnel Costs</t>
  </si>
  <si>
    <t>Professional Services</t>
  </si>
  <si>
    <t>Occupancy Expense</t>
  </si>
  <si>
    <t>2010 Deficit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</si>
</sst>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4" formatCode="_(* #,##0_);_(* \(#,##0\);_(* &quot;-&quot;??_);_(@_)"/>
  </numFmts>
  <fonts count="6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i/>
      <sz val="11"/>
      <color indexed="8"/>
      <name val="Calibri"/>
      <family val="2"/>
    </font>
    <font>
      <b/>
      <i/>
      <sz val="11"/>
      <color indexed="8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64">
    <xf numFmtId="0" fontId="0" fillId="0" borderId="0" xfId="0"/>
    <xf numFmtId="0" fontId="0" fillId="0" borderId="0" xfId="0" applyAlignment="1">
      <alignment horizontal="center"/>
    </xf>
    <xf numFmtId="49" fontId="0" fillId="0" borderId="1" xfId="0" applyNumberFormat="1" applyBorder="1" applyAlignment="1">
      <alignment horizontal="center"/>
    </xf>
    <xf numFmtId="49" fontId="0" fillId="0" borderId="2" xfId="0" applyNumberFormat="1" applyBorder="1" applyAlignment="1">
      <alignment horizontal="center"/>
    </xf>
    <xf numFmtId="164" fontId="2" fillId="2" borderId="2" xfId="1" applyNumberFormat="1" applyFont="1" applyFill="1" applyBorder="1" applyAlignment="1">
      <alignment horizontal="center" vertical="center"/>
    </xf>
    <xf numFmtId="164" fontId="3" fillId="2" borderId="3" xfId="1" applyNumberFormat="1" applyFont="1" applyFill="1" applyBorder="1" applyAlignment="1">
      <alignment horizontal="center" vertical="center"/>
    </xf>
    <xf numFmtId="49" fontId="0" fillId="0" borderId="0" xfId="0" applyNumberFormat="1" applyAlignment="1">
      <alignment horizontal="center" wrapText="1"/>
    </xf>
    <xf numFmtId="49" fontId="0" fillId="0" borderId="4" xfId="0" applyNumberFormat="1" applyBorder="1" applyAlignment="1">
      <alignment horizontal="center" wrapText="1"/>
    </xf>
    <xf numFmtId="49" fontId="0" fillId="0" borderId="5" xfId="0" applyNumberFormat="1" applyBorder="1" applyAlignment="1">
      <alignment horizontal="center" wrapText="1"/>
    </xf>
    <xf numFmtId="164" fontId="2" fillId="0" borderId="5" xfId="1" applyNumberFormat="1" applyFont="1" applyBorder="1" applyAlignment="1">
      <alignment horizontal="center" vertical="center" wrapText="1"/>
    </xf>
    <xf numFmtId="164" fontId="3" fillId="0" borderId="6" xfId="1" applyNumberFormat="1" applyFont="1" applyBorder="1" applyAlignment="1">
      <alignment horizontal="center" vertical="center" wrapText="1"/>
    </xf>
    <xf numFmtId="0" fontId="0" fillId="0" borderId="0" xfId="0" applyAlignment="1">
      <alignment horizontal="center" wrapText="1"/>
    </xf>
    <xf numFmtId="164" fontId="2" fillId="0" borderId="9" xfId="1" applyNumberFormat="1" applyFont="1" applyBorder="1" applyAlignment="1">
      <alignment horizontal="center" vertical="center"/>
    </xf>
    <xf numFmtId="164" fontId="3" fillId="0" borderId="10" xfId="1" applyNumberFormat="1" applyFont="1" applyBorder="1" applyAlignment="1">
      <alignment horizontal="center" vertical="center"/>
    </xf>
    <xf numFmtId="49" fontId="0" fillId="0" borderId="0" xfId="0" applyNumberFormat="1"/>
    <xf numFmtId="49" fontId="0" fillId="0" borderId="11" xfId="0" applyNumberFormat="1" applyBorder="1"/>
    <xf numFmtId="49" fontId="0" fillId="0" borderId="12" xfId="0" applyNumberFormat="1" applyBorder="1"/>
    <xf numFmtId="164" fontId="2" fillId="0" borderId="12" xfId="1" applyNumberFormat="1" applyFont="1" applyBorder="1" applyAlignment="1">
      <alignment horizontal="center" vertical="center"/>
    </xf>
    <xf numFmtId="164" fontId="3" fillId="0" borderId="13" xfId="1" applyNumberFormat="1" applyFont="1" applyBorder="1" applyAlignment="1">
      <alignment horizontal="center" vertical="center"/>
    </xf>
    <xf numFmtId="49" fontId="0" fillId="0" borderId="14" xfId="0" applyNumberFormat="1" applyBorder="1"/>
    <xf numFmtId="49" fontId="0" fillId="0" borderId="15" xfId="0" applyNumberFormat="1" applyBorder="1"/>
    <xf numFmtId="164" fontId="2" fillId="0" borderId="15" xfId="1" applyNumberFormat="1" applyFont="1" applyBorder="1" applyAlignment="1">
      <alignment horizontal="center" vertical="center"/>
    </xf>
    <xf numFmtId="164" fontId="3" fillId="0" borderId="16" xfId="1" applyNumberFormat="1" applyFont="1" applyBorder="1" applyAlignment="1">
      <alignment horizontal="center" vertical="center"/>
    </xf>
    <xf numFmtId="164" fontId="0" fillId="0" borderId="0" xfId="0" applyNumberFormat="1"/>
    <xf numFmtId="164" fontId="4" fillId="0" borderId="19" xfId="1" applyNumberFormat="1" applyFont="1" applyBorder="1" applyAlignment="1">
      <alignment horizontal="center" vertical="center"/>
    </xf>
    <xf numFmtId="164" fontId="2" fillId="0" borderId="19" xfId="1" applyNumberFormat="1" applyFont="1" applyBorder="1" applyAlignment="1">
      <alignment horizontal="center" vertical="center"/>
    </xf>
    <xf numFmtId="164" fontId="3" fillId="0" borderId="20" xfId="1" applyNumberFormat="1" applyFont="1" applyBorder="1" applyAlignment="1">
      <alignment horizontal="center" vertical="center"/>
    </xf>
    <xf numFmtId="0" fontId="0" fillId="0" borderId="22" xfId="0" applyBorder="1" applyAlignment="1"/>
    <xf numFmtId="164" fontId="2" fillId="0" borderId="22" xfId="1" applyNumberFormat="1" applyFont="1" applyBorder="1" applyAlignment="1">
      <alignment horizontal="center" vertical="center"/>
    </xf>
    <xf numFmtId="164" fontId="2" fillId="0" borderId="23" xfId="1" applyNumberFormat="1" applyFont="1" applyBorder="1" applyAlignment="1">
      <alignment horizontal="center" vertical="center"/>
    </xf>
    <xf numFmtId="164" fontId="3" fillId="0" borderId="24" xfId="1" applyNumberFormat="1" applyFont="1" applyBorder="1" applyAlignment="1">
      <alignment horizontal="center" vertical="center"/>
    </xf>
    <xf numFmtId="0" fontId="0" fillId="0" borderId="25" xfId="0" applyBorder="1" applyAlignment="1"/>
    <xf numFmtId="164" fontId="2" fillId="0" borderId="25" xfId="1" applyNumberFormat="1" applyFont="1" applyBorder="1" applyAlignment="1">
      <alignment horizontal="center" vertical="center"/>
    </xf>
    <xf numFmtId="164" fontId="3" fillId="0" borderId="26" xfId="1" applyNumberFormat="1" applyFont="1" applyBorder="1" applyAlignment="1">
      <alignment horizontal="center" vertical="center"/>
    </xf>
    <xf numFmtId="0" fontId="0" fillId="0" borderId="23" xfId="0" applyBorder="1" applyAlignment="1"/>
    <xf numFmtId="164" fontId="2" fillId="0" borderId="5" xfId="1" applyNumberFormat="1" applyFont="1" applyBorder="1" applyAlignment="1">
      <alignment horizontal="center" vertical="center"/>
    </xf>
    <xf numFmtId="164" fontId="0" fillId="0" borderId="24" xfId="0" applyNumberFormat="1" applyBorder="1" applyAlignment="1"/>
    <xf numFmtId="49" fontId="0" fillId="0" borderId="30" xfId="0" applyNumberFormat="1" applyBorder="1" applyAlignment="1"/>
    <xf numFmtId="0" fontId="0" fillId="0" borderId="0" xfId="0" applyBorder="1" applyAlignment="1"/>
    <xf numFmtId="0" fontId="0" fillId="0" borderId="31" xfId="0" applyBorder="1" applyAlignment="1"/>
    <xf numFmtId="164" fontId="3" fillId="0" borderId="6" xfId="1" applyNumberFormat="1" applyFont="1" applyBorder="1" applyAlignment="1">
      <alignment horizontal="center" vertical="center"/>
    </xf>
    <xf numFmtId="49" fontId="0" fillId="0" borderId="33" xfId="0" applyNumberFormat="1" applyBorder="1"/>
    <xf numFmtId="49" fontId="0" fillId="0" borderId="9" xfId="0" applyNumberFormat="1" applyBorder="1"/>
    <xf numFmtId="49" fontId="0" fillId="0" borderId="4" xfId="0" applyNumberFormat="1" applyBorder="1"/>
    <xf numFmtId="49" fontId="0" fillId="0" borderId="5" xfId="0" applyNumberFormat="1" applyBorder="1"/>
    <xf numFmtId="164" fontId="5" fillId="0" borderId="39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49" fontId="0" fillId="0" borderId="29" xfId="0" applyNumberFormat="1" applyBorder="1" applyAlignment="1"/>
    <xf numFmtId="49" fontId="0" fillId="0" borderId="21" xfId="0" applyNumberFormat="1" applyBorder="1" applyAlignment="1"/>
    <xf numFmtId="49" fontId="0" fillId="0" borderId="40" xfId="0" applyNumberFormat="1" applyBorder="1" applyAlignment="1"/>
    <xf numFmtId="49" fontId="0" fillId="0" borderId="35" xfId="0" applyNumberFormat="1" applyBorder="1" applyAlignment="1"/>
    <xf numFmtId="0" fontId="0" fillId="0" borderId="36" xfId="0" applyBorder="1" applyAlignment="1"/>
    <xf numFmtId="0" fontId="4" fillId="0" borderId="37" xfId="0" applyFont="1" applyBorder="1" applyAlignment="1"/>
    <xf numFmtId="0" fontId="4" fillId="0" borderId="38" xfId="0" applyFont="1" applyBorder="1" applyAlignment="1"/>
    <xf numFmtId="49" fontId="0" fillId="0" borderId="7" xfId="0" applyNumberFormat="1" applyBorder="1" applyAlignment="1"/>
    <xf numFmtId="0" fontId="0" fillId="0" borderId="8" xfId="0" applyBorder="1" applyAlignment="1"/>
    <xf numFmtId="49" fontId="0" fillId="0" borderId="17" xfId="0" applyNumberFormat="1" applyBorder="1" applyAlignment="1">
      <alignment wrapText="1"/>
    </xf>
    <xf numFmtId="0" fontId="0" fillId="0" borderId="18" xfId="0" applyBorder="1" applyAlignment="1">
      <alignment wrapText="1"/>
    </xf>
    <xf numFmtId="0" fontId="0" fillId="0" borderId="27" xfId="0" applyBorder="1" applyAlignment="1"/>
    <xf numFmtId="0" fontId="0" fillId="0" borderId="28" xfId="0" applyBorder="1" applyAlignment="1"/>
    <xf numFmtId="49" fontId="0" fillId="0" borderId="29" xfId="0" applyNumberFormat="1" applyBorder="1" applyAlignment="1"/>
    <xf numFmtId="0" fontId="0" fillId="0" borderId="32" xfId="0" applyBorder="1" applyAlignment="1"/>
    <xf numFmtId="49" fontId="0" fillId="0" borderId="21" xfId="0" applyNumberFormat="1" applyBorder="1" applyAlignment="1"/>
    <xf numFmtId="0" fontId="0" fillId="0" borderId="34" xfId="0" applyBorder="1" applyAlignment="1"/>
  </cellXfs>
  <cellStyles count="2">
    <cellStyle name="Comma" xfId="1" builtinId="3"/>
    <cellStyle name="Normal" xfId="0" builtinId="0"/>
  </cellStyles>
  <dxfs count="4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externalLink" Target="externalLinks/externalLink1.xml"/><Relationship Id="rId9" Type="http://schemas.openxmlformats.org/officeDocument/2006/relationships/customXml" Target="../customXml/item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SEFI%202010%20NEPA%20and%20trial%20budget_051210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DETAIL"/>
      <sheetName val="SUMMARY"/>
      <sheetName val="Sheet3"/>
    </sheetNames>
    <sheetDataSet>
      <sheetData sheetId="0">
        <row r="2">
          <cell r="I2" t="str">
            <v>Phase 1</v>
          </cell>
          <cell r="K2" t="str">
            <v>Phase 2</v>
          </cell>
          <cell r="M2" t="str">
            <v>Phase 3</v>
          </cell>
          <cell r="O2" t="str">
            <v>Phase 4</v>
          </cell>
          <cell r="Q2" t="str">
            <v>Phase 5</v>
          </cell>
          <cell r="S2" t="str">
            <v>Phase 6</v>
          </cell>
          <cell r="AB2" t="str">
            <v>TOTAL</v>
          </cell>
        </row>
        <row r="3">
          <cell r="E3" t="str">
            <v>Description</v>
          </cell>
          <cell r="I3" t="str">
            <v>NEPA reviews / revisions</v>
          </cell>
          <cell r="K3" t="str">
            <v>Document release</v>
          </cell>
          <cell r="M3" t="str">
            <v>Additional compliance</v>
          </cell>
          <cell r="O3" t="str">
            <v>Reporting &amp; Communications</v>
          </cell>
          <cell r="Q3" t="str">
            <v>Biomarker trial</v>
          </cell>
          <cell r="S3" t="str">
            <v>Gull risk analysis</v>
          </cell>
        </row>
        <row r="6">
          <cell r="A6" t="str">
            <v>INCOME</v>
          </cell>
        </row>
        <row r="7">
          <cell r="E7" t="str">
            <v>Commonweal</v>
          </cell>
          <cell r="K7">
            <v>0</v>
          </cell>
          <cell r="M7">
            <v>0</v>
          </cell>
          <cell r="O7">
            <v>0</v>
          </cell>
          <cell r="S7">
            <v>0</v>
          </cell>
        </row>
        <row r="8">
          <cell r="E8" t="str">
            <v>NFWF 2006</v>
          </cell>
          <cell r="K8">
            <v>0</v>
          </cell>
          <cell r="M8">
            <v>0</v>
          </cell>
          <cell r="O8">
            <v>0</v>
          </cell>
          <cell r="Q8">
            <v>0</v>
          </cell>
          <cell r="S8">
            <v>0</v>
          </cell>
        </row>
        <row r="13">
          <cell r="I13">
            <v>134548</v>
          </cell>
          <cell r="K13">
            <v>0</v>
          </cell>
          <cell r="M13">
            <v>0</v>
          </cell>
          <cell r="O13">
            <v>0</v>
          </cell>
          <cell r="S13">
            <v>0</v>
          </cell>
        </row>
        <row r="15">
          <cell r="I15" t="str">
            <v>TOTAL</v>
          </cell>
          <cell r="K15" t="str">
            <v>TOTAL</v>
          </cell>
          <cell r="M15" t="str">
            <v>TOTAL</v>
          </cell>
          <cell r="O15" t="str">
            <v>TOTAL</v>
          </cell>
          <cell r="Q15" t="str">
            <v>TOTAL</v>
          </cell>
          <cell r="S15" t="str">
            <v>TOTAL</v>
          </cell>
          <cell r="AC15" t="str">
            <v>TOTAL</v>
          </cell>
        </row>
        <row r="23">
          <cell r="I23">
            <v>139.82044869860488</v>
          </cell>
          <cell r="K23">
            <v>1510.3804577094756</v>
          </cell>
          <cell r="M23">
            <v>38.935702368435599</v>
          </cell>
          <cell r="O23">
            <v>2773.82365155868</v>
          </cell>
          <cell r="Q23">
            <v>1439.6298042247558</v>
          </cell>
          <cell r="S23">
            <v>164.28566400183794</v>
          </cell>
          <cell r="AC23">
            <v>6066.8757285617912</v>
          </cell>
        </row>
        <row r="34">
          <cell r="I34">
            <v>85.027731220495809</v>
          </cell>
          <cell r="K34">
            <v>57.158624828507918</v>
          </cell>
          <cell r="M34">
            <v>36.858137359939349</v>
          </cell>
          <cell r="O34">
            <v>164.54861825608077</v>
          </cell>
          <cell r="Q34">
            <v>10416.499881844675</v>
          </cell>
          <cell r="AC34">
            <v>10854.612560429274</v>
          </cell>
        </row>
        <row r="35">
          <cell r="I35">
            <v>0</v>
          </cell>
          <cell r="K35">
            <v>0</v>
          </cell>
          <cell r="M35">
            <v>0</v>
          </cell>
          <cell r="O35">
            <v>0</v>
          </cell>
          <cell r="Q35">
            <v>0</v>
          </cell>
          <cell r="S35">
            <v>0</v>
          </cell>
          <cell r="AC35">
            <v>0</v>
          </cell>
        </row>
        <row r="43">
          <cell r="I43">
            <v>1853.12985</v>
          </cell>
          <cell r="K43">
            <v>2487.3862800000002</v>
          </cell>
          <cell r="M43">
            <v>1653.0760399999999</v>
          </cell>
          <cell r="O43">
            <v>1883.38915</v>
          </cell>
          <cell r="Q43">
            <v>17574.70997</v>
          </cell>
          <cell r="AC43">
            <v>25377.581770000001</v>
          </cell>
        </row>
        <row r="48">
          <cell r="I48">
            <v>0</v>
          </cell>
          <cell r="K48">
            <v>0</v>
          </cell>
          <cell r="M48">
            <v>0</v>
          </cell>
          <cell r="O48">
            <v>0</v>
          </cell>
          <cell r="Q48">
            <v>0</v>
          </cell>
          <cell r="S48">
            <v>0</v>
          </cell>
          <cell r="AC48">
            <v>0</v>
          </cell>
        </row>
        <row r="70">
          <cell r="I70">
            <v>7610.5540700000001</v>
          </cell>
          <cell r="K70">
            <v>2458.04592</v>
          </cell>
          <cell r="M70">
            <v>2470.9510700000001</v>
          </cell>
          <cell r="O70">
            <v>13927.82236</v>
          </cell>
          <cell r="Q70">
            <v>40344.18101</v>
          </cell>
          <cell r="S70">
            <v>1755.06781</v>
          </cell>
          <cell r="AC70">
            <v>68566.62225</v>
          </cell>
        </row>
        <row r="74">
          <cell r="I74">
            <v>465.87389000000002</v>
          </cell>
          <cell r="K74">
            <v>313.17678000000001</v>
          </cell>
          <cell r="M74">
            <v>201.94874999999999</v>
          </cell>
          <cell r="O74">
            <v>901.57533000000001</v>
          </cell>
          <cell r="Q74">
            <v>3317.5833400000001</v>
          </cell>
          <cell r="S74">
            <v>15852.10442</v>
          </cell>
          <cell r="AC74">
            <v>21052.262490000001</v>
          </cell>
        </row>
        <row r="82">
          <cell r="I82">
            <v>248.03758855711391</v>
          </cell>
          <cell r="K82">
            <v>166.73957148096196</v>
          </cell>
          <cell r="M82">
            <v>107.52025695897329</v>
          </cell>
          <cell r="O82">
            <v>480.01095509420276</v>
          </cell>
          <cell r="Q82">
            <v>1766.3264491310829</v>
          </cell>
          <cell r="S82">
            <v>453.67197029102658</v>
          </cell>
          <cell r="AC82">
            <v>3222.3067915133615</v>
          </cell>
        </row>
        <row r="83">
          <cell r="A83" t="str">
            <v>SUBTOTAL PROGRAM EXPENSE</v>
          </cell>
          <cell r="I83">
            <v>10402.443579999999</v>
          </cell>
          <cell r="K83">
            <v>6992.8876300000002</v>
          </cell>
          <cell r="M83">
            <v>4509.2899600000001</v>
          </cell>
          <cell r="O83">
            <v>20131.17006</v>
          </cell>
          <cell r="Q83">
            <v>74858.930460000003</v>
          </cell>
          <cell r="S83">
            <v>18225.129860000001</v>
          </cell>
          <cell r="AC83">
            <v>135119.85154999999</v>
          </cell>
        </row>
        <row r="85">
          <cell r="A85" t="str">
            <v xml:space="preserve">ALLOCATED G &amp; A </v>
          </cell>
          <cell r="I85">
            <v>1640.2</v>
          </cell>
          <cell r="K85">
            <v>1102.6000000000001</v>
          </cell>
          <cell r="M85">
            <v>711</v>
          </cell>
          <cell r="O85">
            <v>3174.1720000000005</v>
          </cell>
          <cell r="Q85">
            <v>11680.2</v>
          </cell>
          <cell r="S85">
            <v>3000</v>
          </cell>
          <cell r="AC85">
            <v>21308.172000000002</v>
          </cell>
        </row>
        <row r="86">
          <cell r="A86" t="str">
            <v>TOTAL EXPENSES (2010)</v>
          </cell>
          <cell r="I86">
            <v>12042.64358</v>
          </cell>
          <cell r="K86">
            <v>8095.4876300000005</v>
          </cell>
          <cell r="M86">
            <v>5220.2899600000001</v>
          </cell>
          <cell r="O86">
            <v>23305.342060000003</v>
          </cell>
          <cell r="Q86">
            <v>86539.13046</v>
          </cell>
          <cell r="S86">
            <v>21225.129860000001</v>
          </cell>
          <cell r="AC86">
            <v>156428.02354999998</v>
          </cell>
        </row>
      </sheetData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24"/>
  <sheetViews>
    <sheetView tabSelected="1" workbookViewId="0">
      <selection sqref="A1:XFD1048576"/>
    </sheetView>
  </sheetViews>
  <sheetFormatPr defaultRowHeight="15"/>
  <cols>
    <col min="2" max="2" width="32.42578125" customWidth="1"/>
    <col min="3" max="3" width="20.42578125" bestFit="1" customWidth="1"/>
    <col min="4" max="4" width="13.42578125" style="46" customWidth="1"/>
    <col min="5" max="5" width="12.28515625" style="46" customWidth="1"/>
    <col min="6" max="6" width="13" style="46" customWidth="1"/>
    <col min="7" max="7" width="17" style="46" customWidth="1"/>
    <col min="8" max="8" width="11.7109375" style="46" customWidth="1"/>
    <col min="9" max="9" width="12.5703125" style="46" customWidth="1"/>
    <col min="10" max="10" width="10.28515625" style="46" bestFit="1" customWidth="1"/>
  </cols>
  <sheetData>
    <row r="1" spans="1:12" s="1" customFormat="1">
      <c r="B1" s="2"/>
      <c r="C1" s="3">
        <f>[1]DETAIL!E2</f>
        <v>0</v>
      </c>
      <c r="D1" s="4" t="str">
        <f>[1]DETAIL!I2</f>
        <v>Phase 1</v>
      </c>
      <c r="E1" s="4" t="str">
        <f>[1]DETAIL!K2</f>
        <v>Phase 2</v>
      </c>
      <c r="F1" s="4" t="str">
        <f>[1]DETAIL!M2</f>
        <v>Phase 3</v>
      </c>
      <c r="G1" s="4" t="str">
        <f>[1]DETAIL!O2</f>
        <v>Phase 4</v>
      </c>
      <c r="H1" s="4" t="str">
        <f>[1]DETAIL!Q2</f>
        <v>Phase 5</v>
      </c>
      <c r="I1" s="4" t="str">
        <f>[1]DETAIL!S2</f>
        <v>Phase 6</v>
      </c>
      <c r="J1" s="5" t="str">
        <f>[1]DETAIL!AB2</f>
        <v>TOTAL</v>
      </c>
    </row>
    <row r="2" spans="1:12" s="11" customFormat="1" ht="45">
      <c r="A2" s="6"/>
      <c r="B2" s="7"/>
      <c r="C2" s="8" t="str">
        <f>[1]DETAIL!E3</f>
        <v>Description</v>
      </c>
      <c r="D2" s="9" t="str">
        <f>[1]DETAIL!I3</f>
        <v>NEPA reviews / revisions</v>
      </c>
      <c r="E2" s="9" t="str">
        <f>[1]DETAIL!K3</f>
        <v>Document release</v>
      </c>
      <c r="F2" s="9" t="str">
        <f>[1]DETAIL!M3</f>
        <v>Additional compliance</v>
      </c>
      <c r="G2" s="9" t="str">
        <f>[1]DETAIL!O3</f>
        <v>Reporting &amp; Communications</v>
      </c>
      <c r="H2" s="9" t="str">
        <f>[1]DETAIL!Q3</f>
        <v>Biomarker trial</v>
      </c>
      <c r="I2" s="9" t="str">
        <f>[1]DETAIL!S3</f>
        <v>Gull risk analysis</v>
      </c>
      <c r="J2" s="10">
        <f>[1]DETAIL!AC3</f>
        <v>0</v>
      </c>
    </row>
    <row r="3" spans="1:12">
      <c r="B3" s="54" t="str">
        <f>[1]DETAIL!A6</f>
        <v>INCOME</v>
      </c>
      <c r="C3" s="55"/>
      <c r="D3" s="12"/>
      <c r="E3" s="12"/>
      <c r="F3" s="12"/>
      <c r="G3" s="12"/>
      <c r="H3" s="12"/>
      <c r="I3" s="12"/>
      <c r="J3" s="13"/>
    </row>
    <row r="4" spans="1:12">
      <c r="A4" s="14"/>
      <c r="B4" s="15"/>
      <c r="C4" s="16" t="str">
        <f>[1]DETAIL!E7</f>
        <v>Commonweal</v>
      </c>
      <c r="D4" s="17">
        <f>[1]DETAIL!I7</f>
        <v>0</v>
      </c>
      <c r="E4" s="17">
        <f>[1]DETAIL!K7</f>
        <v>0</v>
      </c>
      <c r="F4" s="17">
        <f>[1]DETAIL!M7</f>
        <v>0</v>
      </c>
      <c r="G4" s="17">
        <f>[1]DETAIL!O7</f>
        <v>0</v>
      </c>
      <c r="H4" s="17">
        <v>35000</v>
      </c>
      <c r="I4" s="17">
        <f>[1]DETAIL!S7</f>
        <v>0</v>
      </c>
      <c r="J4" s="18">
        <v>35000</v>
      </c>
    </row>
    <row r="5" spans="1:12">
      <c r="A5" s="14"/>
      <c r="B5" s="19"/>
      <c r="C5" s="20" t="str">
        <f>[1]DETAIL!E8</f>
        <v>NFWF 2006</v>
      </c>
      <c r="D5" s="21">
        <v>134548</v>
      </c>
      <c r="E5" s="21">
        <f>[1]DETAIL!K8</f>
        <v>0</v>
      </c>
      <c r="F5" s="21">
        <f>[1]DETAIL!M8</f>
        <v>0</v>
      </c>
      <c r="G5" s="21">
        <f>[1]DETAIL!O8</f>
        <v>0</v>
      </c>
      <c r="H5" s="21">
        <f>[1]DETAIL!Q8</f>
        <v>0</v>
      </c>
      <c r="I5" s="21">
        <f>[1]DETAIL!S8</f>
        <v>0</v>
      </c>
      <c r="J5" s="22">
        <f>D5</f>
        <v>134548</v>
      </c>
      <c r="L5" s="23"/>
    </row>
    <row r="6" spans="1:12" ht="15" customHeight="1">
      <c r="A6" s="14"/>
      <c r="B6" s="56" t="s">
        <v>0</v>
      </c>
      <c r="C6" s="57"/>
      <c r="D6" s="24">
        <f>[1]DETAIL!I13</f>
        <v>134548</v>
      </c>
      <c r="E6" s="24">
        <f>[1]DETAIL!K13</f>
        <v>0</v>
      </c>
      <c r="F6" s="24">
        <f>[1]DETAIL!M13</f>
        <v>0</v>
      </c>
      <c r="G6" s="24">
        <f>[1]DETAIL!O13</f>
        <v>0</v>
      </c>
      <c r="H6" s="24">
        <v>35000</v>
      </c>
      <c r="I6" s="25">
        <f>[1]DETAIL!S13</f>
        <v>0</v>
      </c>
      <c r="J6" s="26">
        <f>SUM(D6:H6)</f>
        <v>169548</v>
      </c>
      <c r="K6" s="23"/>
    </row>
    <row r="7" spans="1:12">
      <c r="A7" s="14"/>
      <c r="B7" s="48" t="s">
        <v>1</v>
      </c>
      <c r="C7" s="27"/>
      <c r="D7" s="28"/>
      <c r="E7" s="28"/>
      <c r="F7" s="28"/>
      <c r="G7" s="28"/>
      <c r="H7" s="28"/>
      <c r="I7" s="29"/>
      <c r="J7" s="30">
        <v>190058</v>
      </c>
    </row>
    <row r="8" spans="1:12">
      <c r="A8" s="14"/>
      <c r="B8" s="49" t="s">
        <v>2</v>
      </c>
      <c r="C8" s="31"/>
      <c r="D8" s="32"/>
      <c r="E8" s="32"/>
      <c r="F8" s="32"/>
      <c r="G8" s="32"/>
      <c r="H8" s="32"/>
      <c r="I8" s="32"/>
      <c r="J8" s="33">
        <f>(J6-J7)</f>
        <v>-20510</v>
      </c>
      <c r="L8" s="23"/>
    </row>
    <row r="9" spans="1:12">
      <c r="A9" s="14"/>
      <c r="B9" s="54"/>
      <c r="C9" s="58"/>
      <c r="D9" s="58"/>
      <c r="E9" s="58"/>
      <c r="F9" s="58"/>
      <c r="G9" s="58"/>
      <c r="H9" s="58"/>
      <c r="I9" s="58"/>
      <c r="J9" s="59"/>
    </row>
    <row r="10" spans="1:12">
      <c r="A10" s="14"/>
      <c r="B10" s="47" t="s">
        <v>3</v>
      </c>
      <c r="C10" s="34"/>
      <c r="D10" s="35">
        <f>149500-D5</f>
        <v>14952</v>
      </c>
      <c r="E10" s="34"/>
      <c r="F10" s="34"/>
      <c r="G10" s="34"/>
      <c r="H10" s="34"/>
      <c r="I10" s="34"/>
      <c r="J10" s="36">
        <f>D10</f>
        <v>14952</v>
      </c>
    </row>
    <row r="11" spans="1:12">
      <c r="A11" s="14"/>
      <c r="B11" s="37"/>
      <c r="C11" s="38"/>
      <c r="D11" s="38"/>
      <c r="E11" s="38"/>
      <c r="F11" s="38"/>
      <c r="G11" s="38"/>
      <c r="H11" s="38"/>
      <c r="I11" s="38"/>
      <c r="J11" s="39"/>
    </row>
    <row r="12" spans="1:12">
      <c r="B12" s="60" t="s">
        <v>4</v>
      </c>
      <c r="C12" s="61"/>
      <c r="D12" s="35" t="str">
        <f>[1]DETAIL!I15</f>
        <v>TOTAL</v>
      </c>
      <c r="E12" s="35" t="str">
        <f>[1]DETAIL!K15</f>
        <v>TOTAL</v>
      </c>
      <c r="F12" s="35" t="str">
        <f>[1]DETAIL!M15</f>
        <v>TOTAL</v>
      </c>
      <c r="G12" s="35" t="str">
        <f>[1]DETAIL!O15</f>
        <v>TOTAL</v>
      </c>
      <c r="H12" s="35" t="str">
        <f>[1]DETAIL!Q15</f>
        <v>TOTAL</v>
      </c>
      <c r="I12" s="35" t="str">
        <f>[1]DETAIL!S15</f>
        <v>TOTAL</v>
      </c>
      <c r="J12" s="40" t="str">
        <f>[1]DETAIL!AC15</f>
        <v>TOTAL</v>
      </c>
    </row>
    <row r="13" spans="1:12">
      <c r="B13" s="41"/>
      <c r="C13" s="42" t="s">
        <v>5</v>
      </c>
      <c r="D13" s="12">
        <f>[1]DETAIL!I23</f>
        <v>139.82044869860488</v>
      </c>
      <c r="E13" s="12">
        <f>[1]DETAIL!K23</f>
        <v>1510.3804577094756</v>
      </c>
      <c r="F13" s="12">
        <f>[1]DETAIL!M23</f>
        <v>38.935702368435599</v>
      </c>
      <c r="G13" s="12">
        <f>[1]DETAIL!O23</f>
        <v>2773.82365155868</v>
      </c>
      <c r="H13" s="12">
        <f>[1]DETAIL!Q23</f>
        <v>1439.6298042247558</v>
      </c>
      <c r="I13" s="12">
        <f>[1]DETAIL!S23</f>
        <v>164.28566400183794</v>
      </c>
      <c r="J13" s="13">
        <f>[1]DETAIL!AC23</f>
        <v>6066.8757285617912</v>
      </c>
    </row>
    <row r="14" spans="1:12">
      <c r="B14" s="15"/>
      <c r="C14" s="16" t="s">
        <v>6</v>
      </c>
      <c r="D14" s="17">
        <f>[1]DETAIL!I34</f>
        <v>85.027731220495809</v>
      </c>
      <c r="E14" s="17">
        <f>[1]DETAIL!K34</f>
        <v>57.158624828507918</v>
      </c>
      <c r="F14" s="17">
        <f>[1]DETAIL!M34</f>
        <v>36.858137359939349</v>
      </c>
      <c r="G14" s="17">
        <f>[1]DETAIL!O34</f>
        <v>164.54861825608077</v>
      </c>
      <c r="H14" s="17">
        <f>[1]DETAIL!Q34</f>
        <v>10416.499881844675</v>
      </c>
      <c r="I14" s="17">
        <f>[1]DETAIL!S34</f>
        <v>0</v>
      </c>
      <c r="J14" s="18">
        <f>[1]DETAIL!AC34</f>
        <v>10854.612560429274</v>
      </c>
    </row>
    <row r="15" spans="1:12">
      <c r="B15" s="15"/>
      <c r="C15" s="16" t="s">
        <v>7</v>
      </c>
      <c r="D15" s="17">
        <f>[1]DETAIL!I35</f>
        <v>0</v>
      </c>
      <c r="E15" s="17">
        <f>[1]DETAIL!K35</f>
        <v>0</v>
      </c>
      <c r="F15" s="17">
        <f>[1]DETAIL!M35</f>
        <v>0</v>
      </c>
      <c r="G15" s="17">
        <f>[1]DETAIL!O35</f>
        <v>0</v>
      </c>
      <c r="H15" s="17">
        <f>[1]DETAIL!Q35</f>
        <v>0</v>
      </c>
      <c r="I15" s="17">
        <f>[1]DETAIL!S35</f>
        <v>0</v>
      </c>
      <c r="J15" s="18">
        <f>[1]DETAIL!AC35</f>
        <v>0</v>
      </c>
    </row>
    <row r="16" spans="1:12">
      <c r="B16" s="15"/>
      <c r="C16" s="16" t="s">
        <v>8</v>
      </c>
      <c r="D16" s="17">
        <f>[1]DETAIL!I43</f>
        <v>1853.12985</v>
      </c>
      <c r="E16" s="17">
        <f>[1]DETAIL!K43</f>
        <v>2487.3862800000002</v>
      </c>
      <c r="F16" s="17">
        <f>[1]DETAIL!M43</f>
        <v>1653.0760399999999</v>
      </c>
      <c r="G16" s="17">
        <f>[1]DETAIL!O43</f>
        <v>1883.38915</v>
      </c>
      <c r="H16" s="17">
        <f>[1]DETAIL!Q43</f>
        <v>17574.70997</v>
      </c>
      <c r="I16" s="17"/>
      <c r="J16" s="18">
        <f>[1]DETAIL!AC43</f>
        <v>25377.581770000001</v>
      </c>
    </row>
    <row r="17" spans="2:12">
      <c r="B17" s="15"/>
      <c r="C17" s="16" t="s">
        <v>9</v>
      </c>
      <c r="D17" s="17">
        <f>[1]DETAIL!I48</f>
        <v>0</v>
      </c>
      <c r="E17" s="17">
        <f>[1]DETAIL!K48</f>
        <v>0</v>
      </c>
      <c r="F17" s="17">
        <f>[1]DETAIL!M48</f>
        <v>0</v>
      </c>
      <c r="G17" s="17">
        <f>[1]DETAIL!O48</f>
        <v>0</v>
      </c>
      <c r="H17" s="17">
        <f>[1]DETAIL!Q48</f>
        <v>0</v>
      </c>
      <c r="I17" s="17">
        <f>[1]DETAIL!S48</f>
        <v>0</v>
      </c>
      <c r="J17" s="18">
        <f>[1]DETAIL!AC48</f>
        <v>0</v>
      </c>
    </row>
    <row r="18" spans="2:12">
      <c r="B18" s="15"/>
      <c r="C18" s="16" t="s">
        <v>10</v>
      </c>
      <c r="D18" s="17">
        <f>[1]DETAIL!I70</f>
        <v>7610.5540700000001</v>
      </c>
      <c r="E18" s="17">
        <f>[1]DETAIL!K70</f>
        <v>2458.04592</v>
      </c>
      <c r="F18" s="17">
        <f>[1]DETAIL!M70</f>
        <v>2470.9510700000001</v>
      </c>
      <c r="G18" s="17">
        <f>[1]DETAIL!O70</f>
        <v>13927.82236</v>
      </c>
      <c r="H18" s="17">
        <f>[1]DETAIL!Q70</f>
        <v>40344.18101</v>
      </c>
      <c r="I18" s="17">
        <f>[1]DETAIL!S70</f>
        <v>1755.06781</v>
      </c>
      <c r="J18" s="18">
        <f>[1]DETAIL!AC70</f>
        <v>68566.62225</v>
      </c>
    </row>
    <row r="19" spans="2:12">
      <c r="B19" s="15"/>
      <c r="C19" s="16" t="s">
        <v>11</v>
      </c>
      <c r="D19" s="17">
        <f>[1]DETAIL!I74</f>
        <v>465.87389000000002</v>
      </c>
      <c r="E19" s="17">
        <f>[1]DETAIL!K74</f>
        <v>313.17678000000001</v>
      </c>
      <c r="F19" s="17">
        <f>[1]DETAIL!M74</f>
        <v>201.94874999999999</v>
      </c>
      <c r="G19" s="17">
        <f>[1]DETAIL!O74</f>
        <v>901.57533000000001</v>
      </c>
      <c r="H19" s="17">
        <f>[1]DETAIL!Q74</f>
        <v>3317.5833400000001</v>
      </c>
      <c r="I19" s="17">
        <f>[1]DETAIL!S74</f>
        <v>15852.10442</v>
      </c>
      <c r="J19" s="18">
        <f>[1]DETAIL!AC74</f>
        <v>21052.262490000001</v>
      </c>
    </row>
    <row r="20" spans="2:12">
      <c r="B20" s="43"/>
      <c r="C20" s="44" t="s">
        <v>12</v>
      </c>
      <c r="D20" s="35">
        <f>[1]DETAIL!I82</f>
        <v>248.03758855711391</v>
      </c>
      <c r="E20" s="35">
        <f>[1]DETAIL!K82</f>
        <v>166.73957148096196</v>
      </c>
      <c r="F20" s="35">
        <f>[1]DETAIL!M82</f>
        <v>107.52025695897329</v>
      </c>
      <c r="G20" s="35">
        <f>[1]DETAIL!O82</f>
        <v>480.01095509420276</v>
      </c>
      <c r="H20" s="35">
        <f>[1]DETAIL!Q82</f>
        <v>1766.3264491310829</v>
      </c>
      <c r="I20" s="35">
        <f>[1]DETAIL!S82</f>
        <v>453.67197029102658</v>
      </c>
      <c r="J20" s="40">
        <f>[1]DETAIL!AC82</f>
        <v>3222.3067915133615</v>
      </c>
    </row>
    <row r="21" spans="2:12">
      <c r="B21" s="54" t="str">
        <f>[1]DETAIL!A83</f>
        <v>SUBTOTAL PROGRAM EXPENSE</v>
      </c>
      <c r="C21" s="55"/>
      <c r="D21" s="12">
        <f>[1]DETAIL!I83</f>
        <v>10402.443579999999</v>
      </c>
      <c r="E21" s="12">
        <f>[1]DETAIL!K83</f>
        <v>6992.8876300000002</v>
      </c>
      <c r="F21" s="12">
        <f>[1]DETAIL!M83</f>
        <v>4509.2899600000001</v>
      </c>
      <c r="G21" s="12">
        <f>[1]DETAIL!O83</f>
        <v>20131.17006</v>
      </c>
      <c r="H21" s="12">
        <f>[1]DETAIL!Q83</f>
        <v>74858.930460000003</v>
      </c>
      <c r="I21" s="12">
        <f>[1]DETAIL!S83</f>
        <v>18225.129860000001</v>
      </c>
      <c r="J21" s="13">
        <f>[1]DETAIL!AC83</f>
        <v>135119.85154999999</v>
      </c>
    </row>
    <row r="22" spans="2:12">
      <c r="B22" s="62" t="str">
        <f>[1]DETAIL!A85</f>
        <v xml:space="preserve">ALLOCATED G &amp; A </v>
      </c>
      <c r="C22" s="63"/>
      <c r="D22" s="17">
        <f>[1]DETAIL!I85</f>
        <v>1640.2</v>
      </c>
      <c r="E22" s="17">
        <f>[1]DETAIL!K85</f>
        <v>1102.6000000000001</v>
      </c>
      <c r="F22" s="17">
        <f>[1]DETAIL!M85</f>
        <v>711</v>
      </c>
      <c r="G22" s="17">
        <f>[1]DETAIL!O85</f>
        <v>3174.1720000000005</v>
      </c>
      <c r="H22" s="17">
        <f>[1]DETAIL!Q85</f>
        <v>11680.2</v>
      </c>
      <c r="I22" s="17">
        <f>[1]DETAIL!S85</f>
        <v>3000</v>
      </c>
      <c r="J22" s="18">
        <f>[1]DETAIL!AC85</f>
        <v>21308.172000000002</v>
      </c>
    </row>
    <row r="23" spans="2:12">
      <c r="B23" s="50" t="str">
        <f>[1]DETAIL!A86</f>
        <v>TOTAL EXPENSES (2010)</v>
      </c>
      <c r="C23" s="51"/>
      <c r="D23" s="21">
        <f>[1]DETAIL!I86</f>
        <v>12042.64358</v>
      </c>
      <c r="E23" s="21">
        <f>[1]DETAIL!K86</f>
        <v>8095.4876300000005</v>
      </c>
      <c r="F23" s="21">
        <f>[1]DETAIL!M86</f>
        <v>5220.2899600000001</v>
      </c>
      <c r="G23" s="21">
        <f>[1]DETAIL!O86</f>
        <v>23305.342060000003</v>
      </c>
      <c r="H23" s="21">
        <f>[1]DETAIL!Q86</f>
        <v>86539.13046</v>
      </c>
      <c r="I23" s="21">
        <f>[1]DETAIL!S86</f>
        <v>21225.129860000001</v>
      </c>
      <c r="J23" s="22">
        <f>[1]DETAIL!AC86</f>
        <v>156428.02354999998</v>
      </c>
      <c r="L23" s="23"/>
    </row>
    <row r="24" spans="2:12">
      <c r="B24" s="52" t="s">
        <v>13</v>
      </c>
      <c r="C24" s="53"/>
      <c r="D24" s="53"/>
      <c r="E24" s="53"/>
      <c r="F24" s="53"/>
      <c r="G24" s="53"/>
      <c r="H24" s="53"/>
      <c r="I24" s="53"/>
      <c r="J24" s="45">
        <f>J8+J10-J23</f>
        <v>-161986.02354999998</v>
      </c>
    </row>
  </sheetData>
  <mergeCells count="8">
    <mergeCell ref="B23:C23"/>
    <mergeCell ref="B24:I24"/>
    <mergeCell ref="B3:C3"/>
    <mergeCell ref="B6:C6"/>
    <mergeCell ref="B9:J9"/>
    <mergeCell ref="B12:C12"/>
    <mergeCell ref="B21:C21"/>
    <mergeCell ref="B22:C22"/>
  </mergeCells>
  <conditionalFormatting sqref="C1 C4:C5 D2:J8 D12:J23 D10">
    <cfRule type="cellIs" dxfId="3" priority="4" stopIfTrue="1" operator="equal">
      <formula>0</formula>
    </cfRule>
  </conditionalFormatting>
  <conditionalFormatting sqref="C1 C4:C5 D2:J8 D12:J23 D10">
    <cfRule type="cellIs" dxfId="2" priority="3" stopIfTrue="1" operator="equal">
      <formula>0</formula>
    </cfRule>
  </conditionalFormatting>
  <conditionalFormatting sqref="C1 C4:C5 D2:J8 D12:J23 D10">
    <cfRule type="cellIs" dxfId="1" priority="2" stopIfTrue="1" operator="equal">
      <formula>0</formula>
    </cfRule>
  </conditionalFormatting>
  <conditionalFormatting sqref="C1 C4:C5 D2:J8 D12:J23 D10">
    <cfRule type="cellIs" dxfId="0" priority="1" stopIfTrue="1" operator="equal">
      <formula>0</formula>
    </cfRule>
  </conditionalFormatting>
  <pageMargins left="0.7" right="0.7" top="0.75" bottom="0.75" header="0.3" footer="0.3"/>
  <pageSetup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DDD41E5DE9D9E43B625B7CF9A5F215D" ma:contentTypeVersion="23" ma:contentTypeDescription="Create a new document." ma:contentTypeScope="" ma:versionID="21fedb4235fd11ddedd8560a968c90de">
  <xsd:schema xmlns:xsd="http://www.w3.org/2001/XMLSchema" xmlns:xs="http://www.w3.org/2001/XMLSchema" xmlns:p="http://schemas.microsoft.com/office/2006/metadata/properties" xmlns:ns1="http://schemas.microsoft.com/sharepoint/v3" xmlns:ns2="2b8eca42-bbaa-4602-a2b4-1626cec75391" xmlns:ns3="73e730c6-7d16-4a80-8d56-95fe64f6fbb0" xmlns:ns4="31062a0d-ede8-4112-b4bb-00a9c1bc8e16" targetNamespace="http://schemas.microsoft.com/office/2006/metadata/properties" ma:root="true" ma:fieldsID="09c40e5dfb9f7ecbb72bbd5c7ea417ad" ns1:_="" ns2:_="" ns3:_="" ns4:_="">
    <xsd:import namespace="http://schemas.microsoft.com/sharepoint/v3"/>
    <xsd:import namespace="2b8eca42-bbaa-4602-a2b4-1626cec75391"/>
    <xsd:import namespace="73e730c6-7d16-4a80-8d56-95fe64f6fbb0"/>
    <xsd:import namespace="31062a0d-ede8-4112-b4bb-00a9c1bc8e16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Location" minOccurs="0"/>
                <xsd:element ref="ns1:_ip_UnifiedCompliancePolicyProperties" minOccurs="0"/>
                <xsd:element ref="ns1:_ip_UnifiedCompliancePolicyUIAction" minOccurs="0"/>
                <xsd:element ref="ns3:Notes2" minOccurs="0"/>
                <xsd:element ref="ns3:lcf76f155ced4ddcb4097134ff3c332f" minOccurs="0"/>
                <xsd:element ref="ns4:TaxCatchAll" minOccurs="0"/>
                <xsd:element ref="ns3:MediaLengthInSeconds" minOccurs="0"/>
                <xsd:element ref="ns3:ReviewedBy" minOccurs="0"/>
                <xsd:element ref="ns3:PotentialExemption" minOccurs="0"/>
                <xsd:element ref="ns3:Notes" minOccurs="0"/>
                <xsd:element ref="ns3:SenttoFOIACoordinator_x003f_" minOccurs="0"/>
                <xsd:element ref="ns3: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9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20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b8eca42-bbaa-4602-a2b4-1626cec75391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3e730c6-7d16-4a80-8d56-95fe64f6fbb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Notes2" ma:index="21" nillable="true" ma:displayName="Reviewed?" ma:default="No" ma:description="Notes about files" ma:format="Dropdown" ma:internalName="Notes2">
      <xsd:simpleType>
        <xsd:restriction base="dms:Choice">
          <xsd:enumeration value="No"/>
          <xsd:enumeration value="In Progress"/>
          <xsd:enumeration value="Yes"/>
        </xsd:restriction>
      </xsd:simpleType>
    </xsd:element>
    <xsd:element name="lcf76f155ced4ddcb4097134ff3c332f" ma:index="23" nillable="true" ma:taxonomy="true" ma:internalName="lcf76f155ced4ddcb4097134ff3c332f" ma:taxonomyFieldName="MediaServiceImageTags" ma:displayName="Image Tags" ma:readOnly="false" ma:fieldId="{5cf76f15-5ced-4ddc-b409-7134ff3c332f}" ma:taxonomyMulti="true" ma:sspId="9c5df3ad-b4e5-45d1-88c9-23db5f1fe61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LengthInSeconds" ma:index="25" nillable="true" ma:displayName="MediaLengthInSeconds" ma:hidden="true" ma:internalName="MediaLengthInSeconds" ma:readOnly="true">
      <xsd:simpleType>
        <xsd:restriction base="dms:Unknown"/>
      </xsd:simpleType>
    </xsd:element>
    <xsd:element name="ReviewedBy" ma:index="26" nillable="true" ma:displayName="Reviewed By" ma:format="Dropdown" ma:list="UserInfo" ma:SharePointGroup="0" ma:internalName="ReviewedBy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PotentialExemption" ma:index="27" nillable="true" ma:displayName="Potential Exemption" ma:format="Dropdown" ma:internalName="PotentialExemption">
      <xsd:simpleType>
        <xsd:restriction base="dms:Choice">
          <xsd:enumeration value="No"/>
          <xsd:enumeration value="Yes"/>
        </xsd:restriction>
      </xsd:simpleType>
    </xsd:element>
    <xsd:element name="Notes" ma:index="28" nillable="true" ma:displayName="Notes" ma:format="Dropdown" ma:internalName="Notes">
      <xsd:simpleType>
        <xsd:restriction base="dms:Text">
          <xsd:maxLength value="255"/>
        </xsd:restriction>
      </xsd:simpleType>
    </xsd:element>
    <xsd:element name="SenttoFOIACoordinator_x003f_" ma:index="29" nillable="true" ma:displayName="Sent to FOIA Coordinator?" ma:default="0" ma:description="copied to release folder" ma:format="Dropdown" ma:internalName="SenttoFOIACoordinator_x003f_">
      <xsd:simpleType>
        <xsd:restriction base="dms:Boolean"/>
      </xsd:simpleType>
    </xsd:element>
    <xsd:element name="Details" ma:index="30" nillable="true" ma:displayName="Details" ma:description="Sample project plan. Serves as a 'statement of work/contract' between planner and refuge staff" ma:format="Dropdown" ma:internalName="Details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062a0d-ede8-4112-b4bb-00a9c1bc8e16" elementFormDefault="qualified">
    <xsd:import namespace="http://schemas.microsoft.com/office/2006/documentManagement/types"/>
    <xsd:import namespace="http://schemas.microsoft.com/office/infopath/2007/PartnerControls"/>
    <xsd:element name="TaxCatchAll" ma:index="24" nillable="true" ma:displayName="Taxonomy Catch All Column" ma:hidden="true" ma:list="{13851efe-1e36-4db9-a978-467e0449cebe}" ma:internalName="TaxCatchAll" ma:showField="CatchAllData" ma:web="2b8eca42-bbaa-4602-a2b4-1626cec7539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Notes xmlns="73e730c6-7d16-4a80-8d56-95fe64f6fbb0" xsi:nil="true"/>
    <SenttoFOIACoordinator_x003f_ xmlns="73e730c6-7d16-4a80-8d56-95fe64f6fbb0">false</SenttoFOIACoordinator_x003f_>
    <_ip_UnifiedCompliancePolicyUIAction xmlns="http://schemas.microsoft.com/sharepoint/v3" xsi:nil="true"/>
    <lcf76f155ced4ddcb4097134ff3c332f xmlns="73e730c6-7d16-4a80-8d56-95fe64f6fbb0">
      <Terms xmlns="http://schemas.microsoft.com/office/infopath/2007/PartnerControls"/>
    </lcf76f155ced4ddcb4097134ff3c332f>
    <ReviewedBy xmlns="73e730c6-7d16-4a80-8d56-95fe64f6fbb0">
      <UserInfo>
        <DisplayName/>
        <AccountId xsi:nil="true"/>
        <AccountType/>
      </UserInfo>
    </ReviewedBy>
    <Details xmlns="73e730c6-7d16-4a80-8d56-95fe64f6fbb0" xsi:nil="true"/>
    <Notes2 xmlns="73e730c6-7d16-4a80-8d56-95fe64f6fbb0">No</Notes2>
    <PotentialExemption xmlns="73e730c6-7d16-4a80-8d56-95fe64f6fbb0" xsi:nil="true"/>
    <_ip_UnifiedCompliancePolicyProperties xmlns="http://schemas.microsoft.com/sharepoint/v3" xsi:nil="true"/>
    <TaxCatchAll xmlns="31062a0d-ede8-4112-b4bb-00a9c1bc8e16" xsi:nil="true"/>
  </documentManagement>
</p:properties>
</file>

<file path=customXml/itemProps1.xml><?xml version="1.0" encoding="utf-8"?>
<ds:datastoreItem xmlns:ds="http://schemas.openxmlformats.org/officeDocument/2006/customXml" ds:itemID="{0F7222A6-2F0C-43D7-9D32-A3BDAE9A37D6}"/>
</file>

<file path=customXml/itemProps2.xml><?xml version="1.0" encoding="utf-8"?>
<ds:datastoreItem xmlns:ds="http://schemas.openxmlformats.org/officeDocument/2006/customXml" ds:itemID="{2F3B0181-165C-4875-9A17-6B9FC83133AC}"/>
</file>

<file path=customXml/itemProps3.xml><?xml version="1.0" encoding="utf-8"?>
<ds:datastoreItem xmlns:ds="http://schemas.openxmlformats.org/officeDocument/2006/customXml" ds:itemID="{B023FD37-59B5-4C12-B4DD-F9C8EED6762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US Fish &amp; Wildlife Svc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StaceyBuckelew</dc:creator>
  <cp:lastModifiedBy>StaceyBuckelew</cp:lastModifiedBy>
  <dcterms:created xsi:type="dcterms:W3CDTF">2010-05-13T03:18:49Z</dcterms:created>
  <dcterms:modified xsi:type="dcterms:W3CDTF">2010-05-13T21:17:27Z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0x0101009DDD41E5DE9D9E43B625B7CF9A5F215D</vt:lpwstr>
  </property>
  <property fmtid="{D5CDD505-2E9C-101B-9397-08002B2CF9AE}" pid="3" name="Order">
    <vt:r8>315000</vt:r8>
  </property>
  <property fmtid="{D5CDD505-2E9C-101B-9397-08002B2CF9AE}" pid="4" name="_ExtendedDescription">
    <vt:lpwstr/>
  </property>
  <property fmtid="{D5CDD505-2E9C-101B-9397-08002B2CF9AE}" pid="5" name="TriggerFlowInfo">
    <vt:lpwstr/>
  </property>
  <property fmtid="{D5CDD505-2E9C-101B-9397-08002B2CF9AE}" pid="6" name="_SourceUrl">
    <vt:lpwstr/>
  </property>
  <property fmtid="{D5CDD505-2E9C-101B-9397-08002B2CF9AE}" pid="7" name="_SharedFileIndex">
    <vt:lpwstr/>
  </property>
  <property fmtid="{D5CDD505-2E9C-101B-9397-08002B2CF9AE}" pid="8" name="ComplianceAssetId">
    <vt:lpwstr/>
  </property>
  <property fmtid="{D5CDD505-2E9C-101B-9397-08002B2CF9AE}" pid="9" name="xd_Signature">
    <vt:bool>false</vt:bool>
  </property>
  <property fmtid="{D5CDD505-2E9C-101B-9397-08002B2CF9AE}" pid="10" name="xd_ProgID">
    <vt:lpwstr/>
  </property>
  <property fmtid="{D5CDD505-2E9C-101B-9397-08002B2CF9AE}" pid="11" name="TemplateUrl">
    <vt:lpwstr/>
  </property>
  <property fmtid="{D5CDD505-2E9C-101B-9397-08002B2CF9AE}" pid="12" name="Reviewed By?">
    <vt:lpwstr>7;#Pelz, Mark</vt:lpwstr>
  </property>
  <property fmtid="{D5CDD505-2E9C-101B-9397-08002B2CF9AE}" pid="13" name="Reviewed?">
    <vt:lpwstr>Yes</vt:lpwstr>
  </property>
  <property fmtid="{D5CDD505-2E9C-101B-9397-08002B2CF9AE}" pid="14" name="PotentialExemption?">
    <vt:lpwstr>No</vt:lpwstr>
  </property>
</Properties>
</file>