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480" windowHeight="8190"/>
  </bookViews>
  <sheets>
    <sheet name="FY2013" sheetId="5" r:id="rId1"/>
    <sheet name="FY2014 (Implementation)" sheetId="6" r:id="rId2"/>
    <sheet name="FY2015" sheetId="7" r:id="rId3"/>
    <sheet name="FY2016" sheetId="8" r:id="rId4"/>
    <sheet name="FY2017" sheetId="9" r:id="rId5"/>
  </sheets>
  <definedNames>
    <definedName name="_xlnm.Print_Area" localSheetId="0">'FY2013'!$A$1:$D$27</definedName>
    <definedName name="_xlnm.Print_Area" localSheetId="1">'FY2014 (Implementation)'!$A$1:$D$27</definedName>
    <definedName name="_xlnm.Print_Area" localSheetId="2">'FY2015'!$A$1:$D$27</definedName>
    <definedName name="_xlnm.Print_Area" localSheetId="3">'FY2016'!$A$1:$D$27</definedName>
    <definedName name="_xlnm.Print_Area" localSheetId="4">'FY2017'!$A$1:$D$27</definedName>
  </definedNames>
  <calcPr calcId="145621"/>
</workbook>
</file>

<file path=xl/calcChain.xml><?xml version="1.0" encoding="utf-8"?>
<calcChain xmlns="http://schemas.openxmlformats.org/spreadsheetml/2006/main">
  <c r="C15" i="7"/>
  <c r="C15" i="8" s="1"/>
  <c r="C11" i="7"/>
  <c r="C11" i="8" s="1"/>
  <c r="C15" i="6"/>
  <c r="C14"/>
  <c r="C14" i="7" s="1"/>
  <c r="C13" i="6"/>
  <c r="C13" i="7" s="1"/>
  <c r="C12" i="6"/>
  <c r="C12" i="7" s="1"/>
  <c r="C11" i="6"/>
  <c r="C10"/>
  <c r="C10" i="7" s="1"/>
  <c r="C9" i="6"/>
  <c r="C9" i="7" s="1"/>
  <c r="D19" i="6"/>
  <c r="D19" i="7" s="1"/>
  <c r="D11"/>
  <c r="D15"/>
  <c r="D24" i="6"/>
  <c r="D9"/>
  <c r="D16" s="1"/>
  <c r="D17" s="1"/>
  <c r="D25" s="1"/>
  <c r="D26" s="1"/>
  <c r="D27" s="1"/>
  <c r="D10"/>
  <c r="D11"/>
  <c r="D12"/>
  <c r="D13"/>
  <c r="D14"/>
  <c r="D15"/>
  <c r="D24" i="5"/>
  <c r="D25" s="1"/>
  <c r="D26" s="1"/>
  <c r="D27" s="1"/>
  <c r="D9"/>
  <c r="D10"/>
  <c r="D11"/>
  <c r="D16" s="1"/>
  <c r="D17" s="1"/>
  <c r="D12"/>
  <c r="D13"/>
  <c r="D14"/>
  <c r="D15"/>
  <c r="C9" i="8" l="1"/>
  <c r="D9" i="7"/>
  <c r="C13" i="8"/>
  <c r="D13" i="7"/>
  <c r="D15" i="8"/>
  <c r="C15" i="9"/>
  <c r="D15" s="1"/>
  <c r="D10" i="7"/>
  <c r="C10" i="8"/>
  <c r="D14" i="7"/>
  <c r="C14" i="8"/>
  <c r="D24" i="7"/>
  <c r="D19" i="8"/>
  <c r="D12" i="7"/>
  <c r="C12" i="8"/>
  <c r="D11"/>
  <c r="C11" i="9"/>
  <c r="D11" s="1"/>
  <c r="D13" i="8" l="1"/>
  <c r="C13" i="9"/>
  <c r="D13" s="1"/>
  <c r="C12"/>
  <c r="D12" s="1"/>
  <c r="D12" i="8"/>
  <c r="C14" i="9"/>
  <c r="D14" s="1"/>
  <c r="D14" i="8"/>
  <c r="D16" i="7"/>
  <c r="D17" s="1"/>
  <c r="D25" s="1"/>
  <c r="D26" s="1"/>
  <c r="D27" s="1"/>
  <c r="D9" i="8"/>
  <c r="C9" i="9"/>
  <c r="D9" s="1"/>
  <c r="D19"/>
  <c r="D24" s="1"/>
  <c r="D24" i="8"/>
  <c r="C10" i="9"/>
  <c r="D10" s="1"/>
  <c r="D10" i="8"/>
  <c r="D25" l="1"/>
  <c r="D26" s="1"/>
  <c r="D27" s="1"/>
  <c r="D16" i="9"/>
  <c r="D17" s="1"/>
  <c r="D25" s="1"/>
  <c r="D26" s="1"/>
  <c r="D27" s="1"/>
  <c r="D16" i="8"/>
  <c r="D17" s="1"/>
</calcChain>
</file>

<file path=xl/sharedStrings.xml><?xml version="1.0" encoding="utf-8"?>
<sst xmlns="http://schemas.openxmlformats.org/spreadsheetml/2006/main" count="120" uniqueCount="26">
  <si>
    <t>Subtotal</t>
  </si>
  <si>
    <t>Salaries &amp; Benefits</t>
  </si>
  <si>
    <t>Salaries</t>
  </si>
  <si>
    <t>Benefits</t>
  </si>
  <si>
    <t>Other Direct Expenses</t>
  </si>
  <si>
    <t>Total Direct Expenses</t>
  </si>
  <si>
    <t>Indirect Expenses</t>
  </si>
  <si>
    <t>Total Expenses</t>
  </si>
  <si>
    <t>BERGER (Farallon Biologist)</t>
  </si>
  <si>
    <t>TIETZ (Farallon Biologist)</t>
  </si>
  <si>
    <t>WARZYBOK (Farallon Biologist)</t>
  </si>
  <si>
    <t>NUR (Quantitative Ecologist)</t>
  </si>
  <si>
    <t>HOWAR (Data Manager / GIS)</t>
  </si>
  <si>
    <t>JAHNCKE (Director)</t>
  </si>
  <si>
    <t>Project Supplies / Food</t>
  </si>
  <si>
    <t>Interns / Graduate Students</t>
  </si>
  <si>
    <t>Journal / Printing Expense</t>
  </si>
  <si>
    <t>Travel / Field Work Mileage</t>
  </si>
  <si>
    <t xml:space="preserve">Additional Student Supplies </t>
  </si>
  <si>
    <t>PRBO Conservation Science
Farallon Island Program</t>
  </si>
  <si>
    <t>FY 2013: Planning, EIS support, and baseline characterization</t>
  </si>
  <si>
    <t>FY 2014: Planning, implementation, and baseline characterization</t>
  </si>
  <si>
    <t>FY 2015: Conservation measures and additional monitoring</t>
  </si>
  <si>
    <t>FY 2016: Conservation measures and additional monitoring</t>
  </si>
  <si>
    <t>BRADLEY (Farallon Program Lead)</t>
  </si>
  <si>
    <t>Budget for additional services provided in preparation, implementation, and post eradication monitoring for the proposed mouse eradication
mouse eradication on Southeast Farallon Island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</si>
</sst>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\ ;\(&quot;$&quot;#,##0\)"/>
  </numFmts>
  <fonts count="11">
    <font>
      <sz val="11"/>
      <color theme="1"/>
      <name val="Calibri"/>
      <family val="2"/>
      <scheme val="minor"/>
    </font>
    <font>
      <sz val="10"/>
      <name val="Tahoma"/>
      <family val="2"/>
    </font>
    <font>
      <sz val="10"/>
      <name val="Arial"/>
      <family val="2"/>
    </font>
    <font>
      <sz val="10"/>
      <color indexed="24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5">
    <xf numFmtId="0" fontId="0" fillId="0" borderId="0" xfId="0"/>
    <xf numFmtId="0" fontId="5" fillId="0" borderId="0" xfId="0" applyFont="1"/>
    <xf numFmtId="0" fontId="7" fillId="0" borderId="0" xfId="0" applyFont="1"/>
    <xf numFmtId="0" fontId="4" fillId="0" borderId="0" xfId="1" applyFont="1" applyFill="1" applyProtection="1">
      <protection locked="0"/>
    </xf>
    <xf numFmtId="3" fontId="4" fillId="0" borderId="0" xfId="0" applyNumberFormat="1" applyFont="1" applyFill="1" applyProtection="1">
      <protection hidden="1"/>
    </xf>
    <xf numFmtId="42" fontId="5" fillId="0" borderId="0" xfId="0" applyNumberFormat="1" applyFont="1"/>
    <xf numFmtId="0" fontId="6" fillId="0" borderId="0" xfId="1" applyFont="1" applyFill="1" applyProtection="1">
      <protection locked="0"/>
    </xf>
    <xf numFmtId="0" fontId="8" fillId="0" borderId="0" xfId="0" applyFont="1"/>
    <xf numFmtId="0" fontId="9" fillId="0" borderId="0" xfId="1" applyFont="1" applyFill="1" applyProtection="1">
      <protection locked="0"/>
    </xf>
    <xf numFmtId="0" fontId="10" fillId="0" borderId="0" xfId="0" applyFont="1"/>
    <xf numFmtId="0" fontId="7" fillId="0" borderId="2" xfId="0" applyFont="1" applyBorder="1"/>
    <xf numFmtId="0" fontId="8" fillId="0" borderId="5" xfId="0" applyFont="1" applyBorder="1"/>
    <xf numFmtId="0" fontId="8" fillId="0" borderId="0" xfId="0" applyFont="1" applyBorder="1"/>
    <xf numFmtId="42" fontId="8" fillId="0" borderId="0" xfId="0" applyNumberFormat="1" applyFont="1" applyBorder="1"/>
    <xf numFmtId="42" fontId="8" fillId="0" borderId="6" xfId="0" applyNumberFormat="1" applyFont="1" applyBorder="1"/>
    <xf numFmtId="0" fontId="6" fillId="0" borderId="2" xfId="1" applyFont="1" applyFill="1" applyBorder="1" applyProtection="1">
      <protection locked="0"/>
    </xf>
    <xf numFmtId="0" fontId="8" fillId="0" borderId="2" xfId="0" applyFont="1" applyBorder="1"/>
    <xf numFmtId="0" fontId="8" fillId="0" borderId="3" xfId="0" applyFont="1" applyBorder="1"/>
    <xf numFmtId="42" fontId="8" fillId="0" borderId="3" xfId="0" applyNumberFormat="1" applyFont="1" applyBorder="1"/>
    <xf numFmtId="42" fontId="8" fillId="0" borderId="4" xfId="0" applyNumberFormat="1" applyFont="1" applyBorder="1"/>
    <xf numFmtId="0" fontId="8" fillId="0" borderId="7" xfId="0" applyFont="1" applyBorder="1"/>
    <xf numFmtId="0" fontId="8" fillId="0" borderId="1" xfId="0" applyFont="1" applyBorder="1"/>
    <xf numFmtId="42" fontId="8" fillId="0" borderId="1" xfId="0" applyNumberFormat="1" applyFont="1" applyBorder="1"/>
    <xf numFmtId="42" fontId="8" fillId="0" borderId="8" xfId="0" applyNumberFormat="1" applyFont="1" applyBorder="1"/>
    <xf numFmtId="0" fontId="7" fillId="2" borderId="9" xfId="0" applyFont="1" applyFill="1" applyBorder="1"/>
    <xf numFmtId="0" fontId="7" fillId="2" borderId="10" xfId="0" applyFont="1" applyFill="1" applyBorder="1"/>
    <xf numFmtId="42" fontId="7" fillId="2" borderId="10" xfId="0" applyNumberFormat="1" applyFont="1" applyFill="1" applyBorder="1"/>
    <xf numFmtId="42" fontId="7" fillId="2" borderId="11" xfId="0" applyNumberFormat="1" applyFont="1" applyFill="1" applyBorder="1"/>
    <xf numFmtId="0" fontId="5" fillId="0" borderId="2" xfId="0" applyFont="1" applyBorder="1"/>
    <xf numFmtId="0" fontId="5" fillId="0" borderId="3" xfId="0" applyFont="1" applyBorder="1"/>
    <xf numFmtId="42" fontId="5" fillId="0" borderId="4" xfId="0" applyNumberFormat="1" applyFont="1" applyBorder="1"/>
    <xf numFmtId="0" fontId="5" fillId="0" borderId="0" xfId="0" applyFont="1" applyBorder="1"/>
    <xf numFmtId="42" fontId="5" fillId="0" borderId="0" xfId="0" applyNumberFormat="1" applyFont="1" applyBorder="1"/>
    <xf numFmtId="42" fontId="5" fillId="0" borderId="6" xfId="0" applyNumberFormat="1" applyFont="1" applyBorder="1"/>
    <xf numFmtId="42" fontId="5" fillId="0" borderId="3" xfId="0" applyNumberFormat="1" applyFont="1" applyBorder="1"/>
    <xf numFmtId="0" fontId="5" fillId="2" borderId="10" xfId="0" applyFont="1" applyFill="1" applyBorder="1"/>
    <xf numFmtId="42" fontId="5" fillId="2" borderId="10" xfId="0" applyNumberFormat="1" applyFont="1" applyFill="1" applyBorder="1"/>
    <xf numFmtId="42" fontId="5" fillId="2" borderId="11" xfId="0" applyNumberFormat="1" applyFont="1" applyFill="1" applyBorder="1"/>
    <xf numFmtId="0" fontId="5" fillId="0" borderId="5" xfId="0" applyFont="1" applyBorder="1"/>
    <xf numFmtId="0" fontId="5" fillId="2" borderId="9" xfId="0" applyFont="1" applyFill="1" applyBorder="1"/>
    <xf numFmtId="0" fontId="4" fillId="0" borderId="4" xfId="1" applyFont="1" applyFill="1" applyBorder="1" applyProtection="1">
      <protection locked="0"/>
    </xf>
    <xf numFmtId="0" fontId="6" fillId="0" borderId="0" xfId="1" applyFont="1" applyFill="1" applyAlignment="1" applyProtection="1">
      <alignment horizontal="center" vertical="top" wrapText="1"/>
      <protection locked="0"/>
    </xf>
    <xf numFmtId="0" fontId="6" fillId="0" borderId="0" xfId="1" applyFont="1" applyFill="1" applyAlignment="1" applyProtection="1">
      <alignment horizontal="center" vertical="top"/>
      <protection locked="0"/>
    </xf>
    <xf numFmtId="0" fontId="4" fillId="0" borderId="0" xfId="1" applyFont="1" applyFill="1" applyAlignment="1" applyProtection="1">
      <alignment horizontal="left" vertical="top" wrapText="1"/>
      <protection locked="0"/>
    </xf>
    <xf numFmtId="0" fontId="6" fillId="0" borderId="0" xfId="1" applyFont="1" applyFill="1" applyAlignment="1" applyProtection="1">
      <alignment horizontal="left"/>
      <protection locked="0"/>
    </xf>
  </cellXfs>
  <cellStyles count="9">
    <cellStyle name="Comma 2" xfId="4"/>
    <cellStyle name="Comma 3" xfId="6"/>
    <cellStyle name="Currency 2" xfId="7"/>
    <cellStyle name="Currency0" xfId="5"/>
    <cellStyle name="Normal" xfId="0" builtinId="0"/>
    <cellStyle name="Normal 2" xfId="1"/>
    <cellStyle name="Normal 3" xfId="3"/>
    <cellStyle name="Percent 2" xfId="2"/>
    <cellStyle name="Percent 3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zoomScaleNormal="100" workbookViewId="0">
      <selection sqref="A1:D1"/>
    </sheetView>
  </sheetViews>
  <sheetFormatPr defaultRowHeight="15.75"/>
  <cols>
    <col min="1" max="1" width="27.28515625" style="1" bestFit="1" customWidth="1"/>
    <col min="2" max="2" width="19.140625" style="1" bestFit="1" customWidth="1"/>
    <col min="3" max="3" width="14" style="1" customWidth="1"/>
    <col min="4" max="4" width="11.42578125" style="1" customWidth="1"/>
    <col min="5" max="5" width="13.7109375" style="2" customWidth="1"/>
    <col min="6" max="16384" width="9.140625" style="1"/>
  </cols>
  <sheetData>
    <row r="1" spans="1:5" ht="47.25" customHeight="1">
      <c r="A1" s="41" t="s">
        <v>19</v>
      </c>
      <c r="B1" s="42"/>
      <c r="C1" s="42"/>
      <c r="D1" s="42"/>
    </row>
    <row r="2" spans="1:5">
      <c r="A2" s="3"/>
      <c r="B2" s="3"/>
      <c r="C2" s="4"/>
      <c r="D2" s="3"/>
    </row>
    <row r="3" spans="1:5" ht="33" customHeight="1">
      <c r="A3" s="43" t="s">
        <v>25</v>
      </c>
      <c r="B3" s="43"/>
      <c r="C3" s="43"/>
      <c r="D3" s="43"/>
    </row>
    <row r="4" spans="1:5">
      <c r="A4" s="3"/>
      <c r="B4" s="3"/>
      <c r="C4" s="4"/>
      <c r="D4" s="3"/>
    </row>
    <row r="5" spans="1:5">
      <c r="A5" s="44" t="s">
        <v>20</v>
      </c>
      <c r="B5" s="44"/>
      <c r="C5" s="44"/>
      <c r="D5" s="44"/>
    </row>
    <row r="6" spans="1:5" ht="16.5" thickBot="1">
      <c r="A6" s="3"/>
      <c r="B6" s="3"/>
      <c r="C6" s="4"/>
      <c r="D6" s="3"/>
    </row>
    <row r="7" spans="1:5" s="2" customFormat="1" ht="16.5" thickBot="1">
      <c r="A7" s="15" t="s">
        <v>1</v>
      </c>
      <c r="B7" s="29"/>
      <c r="C7" s="29"/>
      <c r="D7" s="40"/>
    </row>
    <row r="8" spans="1:5" s="2" customFormat="1" ht="16.5" thickBot="1">
      <c r="A8" s="28" t="s">
        <v>2</v>
      </c>
      <c r="B8" s="29"/>
      <c r="C8" s="34"/>
      <c r="D8" s="30">
        <v>45860</v>
      </c>
      <c r="E8" s="6"/>
    </row>
    <row r="9" spans="1:5" s="7" customFormat="1" ht="12.75">
      <c r="A9" s="16" t="s">
        <v>8</v>
      </c>
      <c r="B9" s="17">
        <v>1</v>
      </c>
      <c r="C9" s="18">
        <v>4204</v>
      </c>
      <c r="D9" s="19">
        <f t="shared" ref="D9:D15" si="0">B9*C9</f>
        <v>4204</v>
      </c>
      <c r="E9" s="8"/>
    </row>
    <row r="10" spans="1:5" s="7" customFormat="1" ht="12.75">
      <c r="A10" s="11" t="s">
        <v>24</v>
      </c>
      <c r="B10" s="12">
        <v>4</v>
      </c>
      <c r="C10" s="13">
        <v>5814</v>
      </c>
      <c r="D10" s="14">
        <f t="shared" si="0"/>
        <v>23256</v>
      </c>
      <c r="E10" s="8"/>
    </row>
    <row r="11" spans="1:5" s="7" customFormat="1" ht="12.75">
      <c r="A11" s="11" t="s">
        <v>12</v>
      </c>
      <c r="B11" s="12">
        <v>0.5</v>
      </c>
      <c r="C11" s="13">
        <v>4605</v>
      </c>
      <c r="D11" s="14">
        <f t="shared" si="0"/>
        <v>2302.5</v>
      </c>
      <c r="E11" s="8"/>
    </row>
    <row r="12" spans="1:5" s="7" customFormat="1" ht="12.75">
      <c r="A12" s="11" t="s">
        <v>13</v>
      </c>
      <c r="B12" s="12">
        <v>0.5</v>
      </c>
      <c r="C12" s="13">
        <v>7776</v>
      </c>
      <c r="D12" s="14">
        <f t="shared" si="0"/>
        <v>3888</v>
      </c>
      <c r="E12" s="8"/>
    </row>
    <row r="13" spans="1:5" s="7" customFormat="1" ht="12.75">
      <c r="A13" s="11" t="s">
        <v>9</v>
      </c>
      <c r="B13" s="12">
        <v>1</v>
      </c>
      <c r="C13" s="13">
        <v>4165</v>
      </c>
      <c r="D13" s="14">
        <f t="shared" si="0"/>
        <v>4165</v>
      </c>
      <c r="E13" s="8"/>
    </row>
    <row r="14" spans="1:5" s="7" customFormat="1" ht="12.75">
      <c r="A14" s="11" t="s">
        <v>10</v>
      </c>
      <c r="B14" s="12">
        <v>1</v>
      </c>
      <c r="C14" s="13">
        <v>4410</v>
      </c>
      <c r="D14" s="14">
        <f t="shared" si="0"/>
        <v>4410</v>
      </c>
      <c r="E14" s="8"/>
    </row>
    <row r="15" spans="1:5" s="7" customFormat="1" ht="13.5" thickBot="1">
      <c r="A15" s="20" t="s">
        <v>11</v>
      </c>
      <c r="B15" s="21">
        <v>0.5</v>
      </c>
      <c r="C15" s="22">
        <v>7269</v>
      </c>
      <c r="D15" s="23">
        <f t="shared" si="0"/>
        <v>3634.5</v>
      </c>
      <c r="E15" s="9"/>
    </row>
    <row r="16" spans="1:5" s="2" customFormat="1" ht="16.5" thickBot="1">
      <c r="A16" s="38" t="s">
        <v>3</v>
      </c>
      <c r="B16" s="31"/>
      <c r="C16" s="32"/>
      <c r="D16" s="33">
        <f>SUM(D9:D15)*0.45</f>
        <v>20637</v>
      </c>
    </row>
    <row r="17" spans="1:5" s="2" customFormat="1" ht="16.5" thickBot="1">
      <c r="A17" s="24" t="s">
        <v>0</v>
      </c>
      <c r="B17" s="25"/>
      <c r="C17" s="26"/>
      <c r="D17" s="27">
        <f>D16+D8</f>
        <v>66497</v>
      </c>
    </row>
    <row r="18" spans="1:5" s="2" customFormat="1" ht="16.5" thickBot="1">
      <c r="A18" s="10" t="s">
        <v>4</v>
      </c>
      <c r="B18" s="29"/>
      <c r="C18" s="34"/>
      <c r="D18" s="30"/>
    </row>
    <row r="19" spans="1:5">
      <c r="A19" s="28" t="s">
        <v>15</v>
      </c>
      <c r="B19" s="29"/>
      <c r="C19" s="34"/>
      <c r="D19" s="30">
        <v>36816</v>
      </c>
      <c r="E19" s="1"/>
    </row>
    <row r="20" spans="1:5">
      <c r="A20" s="38" t="s">
        <v>14</v>
      </c>
      <c r="B20" s="31"/>
      <c r="C20" s="32"/>
      <c r="D20" s="33">
        <v>2200</v>
      </c>
    </row>
    <row r="21" spans="1:5">
      <c r="A21" s="38" t="s">
        <v>16</v>
      </c>
      <c r="B21" s="31"/>
      <c r="C21" s="32"/>
      <c r="D21" s="33">
        <v>1000</v>
      </c>
    </row>
    <row r="22" spans="1:5">
      <c r="A22" s="38" t="s">
        <v>17</v>
      </c>
      <c r="B22" s="31"/>
      <c r="C22" s="32"/>
      <c r="D22" s="33">
        <v>600</v>
      </c>
    </row>
    <row r="23" spans="1:5" ht="16.5" thickBot="1">
      <c r="A23" s="38" t="s">
        <v>18</v>
      </c>
      <c r="B23" s="31"/>
      <c r="C23" s="32"/>
      <c r="D23" s="33">
        <v>4000</v>
      </c>
    </row>
    <row r="24" spans="1:5" s="2" customFormat="1" ht="16.5" thickBot="1">
      <c r="A24" s="24" t="s">
        <v>0</v>
      </c>
      <c r="B24" s="25"/>
      <c r="C24" s="26"/>
      <c r="D24" s="27">
        <f>SUM(D19:D23)</f>
        <v>44616</v>
      </c>
    </row>
    <row r="25" spans="1:5" ht="16.5" thickBot="1">
      <c r="A25" s="39" t="s">
        <v>5</v>
      </c>
      <c r="B25" s="35"/>
      <c r="C25" s="36"/>
      <c r="D25" s="37">
        <f>D24+D17</f>
        <v>111113</v>
      </c>
    </row>
    <row r="26" spans="1:5" ht="16.5" thickBot="1">
      <c r="A26" s="1" t="s">
        <v>6</v>
      </c>
      <c r="C26" s="5"/>
      <c r="D26" s="5">
        <f>D25*0.35</f>
        <v>38889.549999999996</v>
      </c>
      <c r="E26" s="1"/>
    </row>
    <row r="27" spans="1:5" ht="16.5" thickBot="1">
      <c r="A27" s="24" t="s">
        <v>7</v>
      </c>
      <c r="B27" s="25"/>
      <c r="C27" s="26"/>
      <c r="D27" s="27">
        <f>D26+D25</f>
        <v>150002.54999999999</v>
      </c>
    </row>
    <row r="28" spans="1:5">
      <c r="E28" s="1"/>
    </row>
    <row r="30" spans="1:5">
      <c r="E30" s="1"/>
    </row>
    <row r="31" spans="1:5">
      <c r="E31" s="1"/>
    </row>
    <row r="32" spans="1:5">
      <c r="E32" s="1"/>
    </row>
    <row r="33" spans="5:5">
      <c r="E33" s="1"/>
    </row>
    <row r="34" spans="5:5">
      <c r="E34" s="1"/>
    </row>
    <row r="35" spans="5:5">
      <c r="E35" s="1"/>
    </row>
    <row r="36" spans="5:5">
      <c r="E36" s="1"/>
    </row>
  </sheetData>
  <mergeCells count="3">
    <mergeCell ref="A1:D1"/>
    <mergeCell ref="A3:D3"/>
    <mergeCell ref="A5:D5"/>
  </mergeCells>
  <printOptions horizontalCentered="1" verticalCentered="1"/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zoomScaleNormal="100" workbookViewId="0">
      <selection sqref="A1:D1"/>
    </sheetView>
  </sheetViews>
  <sheetFormatPr defaultRowHeight="15.75"/>
  <cols>
    <col min="1" max="1" width="27.28515625" style="1" bestFit="1" customWidth="1"/>
    <col min="2" max="2" width="19.140625" style="1" bestFit="1" customWidth="1"/>
    <col min="3" max="3" width="14" style="1" customWidth="1"/>
    <col min="4" max="4" width="11.42578125" style="1" customWidth="1"/>
    <col min="5" max="5" width="13.7109375" style="2" customWidth="1"/>
    <col min="6" max="16384" width="9.140625" style="1"/>
  </cols>
  <sheetData>
    <row r="1" spans="1:5" ht="47.25" customHeight="1">
      <c r="A1" s="41" t="s">
        <v>19</v>
      </c>
      <c r="B1" s="42"/>
      <c r="C1" s="42"/>
      <c r="D1" s="42"/>
    </row>
    <row r="2" spans="1:5">
      <c r="A2" s="3"/>
      <c r="B2" s="3"/>
      <c r="C2" s="4"/>
      <c r="D2" s="3"/>
    </row>
    <row r="3" spans="1:5" ht="33" customHeight="1">
      <c r="A3" s="43" t="s">
        <v>25</v>
      </c>
      <c r="B3" s="43"/>
      <c r="C3" s="43"/>
      <c r="D3" s="43"/>
    </row>
    <row r="4" spans="1:5">
      <c r="A4" s="3"/>
      <c r="B4" s="3"/>
      <c r="C4" s="4"/>
      <c r="D4" s="3"/>
    </row>
    <row r="5" spans="1:5">
      <c r="A5" s="44" t="s">
        <v>21</v>
      </c>
      <c r="B5" s="44"/>
      <c r="C5" s="44"/>
      <c r="D5" s="44"/>
    </row>
    <row r="6" spans="1:5" ht="16.5" thickBot="1">
      <c r="A6" s="3"/>
      <c r="B6" s="3"/>
      <c r="C6" s="4"/>
      <c r="D6" s="3"/>
    </row>
    <row r="7" spans="1:5" s="2" customFormat="1" ht="16.5" thickBot="1">
      <c r="A7" s="15" t="s">
        <v>1</v>
      </c>
      <c r="B7" s="29"/>
      <c r="C7" s="29"/>
      <c r="D7" s="40"/>
    </row>
    <row r="8" spans="1:5" s="2" customFormat="1" ht="16.5" thickBot="1">
      <c r="A8" s="28" t="s">
        <v>2</v>
      </c>
      <c r="B8" s="29"/>
      <c r="C8" s="34"/>
      <c r="D8" s="30">
        <v>45860</v>
      </c>
      <c r="E8" s="6"/>
    </row>
    <row r="9" spans="1:5" s="7" customFormat="1" ht="12.75">
      <c r="A9" s="16" t="s">
        <v>8</v>
      </c>
      <c r="B9" s="17">
        <v>1</v>
      </c>
      <c r="C9" s="18">
        <f>'FY2013'!C9*1.03</f>
        <v>4330.12</v>
      </c>
      <c r="D9" s="19">
        <f t="shared" ref="D9:D15" si="0">B9*C9</f>
        <v>4330.12</v>
      </c>
      <c r="E9" s="8"/>
    </row>
    <row r="10" spans="1:5" s="7" customFormat="1" ht="12.75">
      <c r="A10" s="11" t="s">
        <v>24</v>
      </c>
      <c r="B10" s="12">
        <v>4</v>
      </c>
      <c r="C10" s="13">
        <f>'FY2013'!C10*1.03</f>
        <v>5988.42</v>
      </c>
      <c r="D10" s="14">
        <f t="shared" si="0"/>
        <v>23953.68</v>
      </c>
      <c r="E10" s="8"/>
    </row>
    <row r="11" spans="1:5" s="7" customFormat="1" ht="12.75">
      <c r="A11" s="11" t="s">
        <v>12</v>
      </c>
      <c r="B11" s="12">
        <v>0.5</v>
      </c>
      <c r="C11" s="13">
        <f>'FY2013'!C11*1.03</f>
        <v>4743.1500000000005</v>
      </c>
      <c r="D11" s="14">
        <f t="shared" si="0"/>
        <v>2371.5750000000003</v>
      </c>
      <c r="E11" s="8"/>
    </row>
    <row r="12" spans="1:5" s="7" customFormat="1" ht="12.75">
      <c r="A12" s="11" t="s">
        <v>13</v>
      </c>
      <c r="B12" s="12">
        <v>0.5</v>
      </c>
      <c r="C12" s="13">
        <f>'FY2013'!C12*1.03</f>
        <v>8009.2800000000007</v>
      </c>
      <c r="D12" s="14">
        <f t="shared" si="0"/>
        <v>4004.6400000000003</v>
      </c>
      <c r="E12" s="8"/>
    </row>
    <row r="13" spans="1:5" s="7" customFormat="1" ht="12.75">
      <c r="A13" s="11" t="s">
        <v>9</v>
      </c>
      <c r="B13" s="12">
        <v>1</v>
      </c>
      <c r="C13" s="13">
        <f>'FY2013'!C13*1.03</f>
        <v>4289.95</v>
      </c>
      <c r="D13" s="14">
        <f t="shared" si="0"/>
        <v>4289.95</v>
      </c>
      <c r="E13" s="8"/>
    </row>
    <row r="14" spans="1:5" s="7" customFormat="1" ht="12.75">
      <c r="A14" s="11" t="s">
        <v>10</v>
      </c>
      <c r="B14" s="12">
        <v>1</v>
      </c>
      <c r="C14" s="13">
        <f>'FY2013'!C14*1.03</f>
        <v>4542.3</v>
      </c>
      <c r="D14" s="14">
        <f t="shared" si="0"/>
        <v>4542.3</v>
      </c>
      <c r="E14" s="8"/>
    </row>
    <row r="15" spans="1:5" s="7" customFormat="1" ht="13.5" thickBot="1">
      <c r="A15" s="20" t="s">
        <v>11</v>
      </c>
      <c r="B15" s="21">
        <v>0.5</v>
      </c>
      <c r="C15" s="22">
        <f>'FY2013'!C15*1.03</f>
        <v>7487.0700000000006</v>
      </c>
      <c r="D15" s="23">
        <f t="shared" si="0"/>
        <v>3743.5350000000003</v>
      </c>
      <c r="E15" s="9"/>
    </row>
    <row r="16" spans="1:5" s="2" customFormat="1" ht="16.5" thickBot="1">
      <c r="A16" s="38" t="s">
        <v>3</v>
      </c>
      <c r="B16" s="31"/>
      <c r="C16" s="32"/>
      <c r="D16" s="33">
        <f>SUM(D9:D15)*0.45</f>
        <v>21256.11</v>
      </c>
    </row>
    <row r="17" spans="1:5" s="2" customFormat="1" ht="16.5" thickBot="1">
      <c r="A17" s="24" t="s">
        <v>0</v>
      </c>
      <c r="B17" s="25"/>
      <c r="C17" s="26"/>
      <c r="D17" s="27">
        <f>D16+D8</f>
        <v>67116.11</v>
      </c>
    </row>
    <row r="18" spans="1:5" s="2" customFormat="1" ht="16.5" thickBot="1">
      <c r="A18" s="10" t="s">
        <v>4</v>
      </c>
      <c r="B18" s="29"/>
      <c r="C18" s="34"/>
      <c r="D18" s="30"/>
    </row>
    <row r="19" spans="1:5">
      <c r="A19" s="28" t="s">
        <v>15</v>
      </c>
      <c r="B19" s="29"/>
      <c r="C19" s="34"/>
      <c r="D19" s="30">
        <f>'FY2013'!D19*1.03</f>
        <v>37920.480000000003</v>
      </c>
      <c r="E19" s="1"/>
    </row>
    <row r="20" spans="1:5">
      <c r="A20" s="38" t="s">
        <v>14</v>
      </c>
      <c r="B20" s="31"/>
      <c r="C20" s="32"/>
      <c r="D20" s="33">
        <v>2200</v>
      </c>
    </row>
    <row r="21" spans="1:5">
      <c r="A21" s="38" t="s">
        <v>16</v>
      </c>
      <c r="B21" s="31"/>
      <c r="C21" s="32"/>
      <c r="D21" s="33">
        <v>1000</v>
      </c>
    </row>
    <row r="22" spans="1:5">
      <c r="A22" s="38" t="s">
        <v>17</v>
      </c>
      <c r="B22" s="31"/>
      <c r="C22" s="32"/>
      <c r="D22" s="33">
        <v>600</v>
      </c>
    </row>
    <row r="23" spans="1:5" ht="16.5" thickBot="1">
      <c r="A23" s="38" t="s">
        <v>18</v>
      </c>
      <c r="B23" s="31"/>
      <c r="C23" s="32"/>
      <c r="D23" s="33">
        <v>4000</v>
      </c>
    </row>
    <row r="24" spans="1:5" s="2" customFormat="1" ht="16.5" thickBot="1">
      <c r="A24" s="24" t="s">
        <v>0</v>
      </c>
      <c r="B24" s="25"/>
      <c r="C24" s="26"/>
      <c r="D24" s="27">
        <f>SUM(D19:D23)</f>
        <v>45720.480000000003</v>
      </c>
    </row>
    <row r="25" spans="1:5" ht="16.5" thickBot="1">
      <c r="A25" s="39" t="s">
        <v>5</v>
      </c>
      <c r="B25" s="35"/>
      <c r="C25" s="36"/>
      <c r="D25" s="37">
        <f>D24+D17</f>
        <v>112836.59</v>
      </c>
    </row>
    <row r="26" spans="1:5" ht="16.5" thickBot="1">
      <c r="A26" s="1" t="s">
        <v>6</v>
      </c>
      <c r="C26" s="5"/>
      <c r="D26" s="5">
        <f>D25*0.35</f>
        <v>39492.806499999999</v>
      </c>
      <c r="E26" s="1"/>
    </row>
    <row r="27" spans="1:5" ht="16.5" thickBot="1">
      <c r="A27" s="24" t="s">
        <v>7</v>
      </c>
      <c r="B27" s="25"/>
      <c r="C27" s="26"/>
      <c r="D27" s="27">
        <f>D26+D25</f>
        <v>152329.3965</v>
      </c>
    </row>
    <row r="28" spans="1:5">
      <c r="E28" s="1"/>
    </row>
    <row r="30" spans="1:5">
      <c r="E30" s="1"/>
    </row>
    <row r="31" spans="1:5">
      <c r="E31" s="1"/>
    </row>
    <row r="32" spans="1:5">
      <c r="E32" s="1"/>
    </row>
    <row r="33" spans="5:5">
      <c r="E33" s="1"/>
    </row>
    <row r="34" spans="5:5">
      <c r="E34" s="1"/>
    </row>
    <row r="35" spans="5:5">
      <c r="E35" s="1"/>
    </row>
    <row r="36" spans="5:5">
      <c r="E36" s="1"/>
    </row>
  </sheetData>
  <mergeCells count="3">
    <mergeCell ref="A1:D1"/>
    <mergeCell ref="A3:D3"/>
    <mergeCell ref="A5:D5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6"/>
  <sheetViews>
    <sheetView zoomScaleNormal="100" workbookViewId="0">
      <selection sqref="A1:D1"/>
    </sheetView>
  </sheetViews>
  <sheetFormatPr defaultRowHeight="15.75"/>
  <cols>
    <col min="1" max="1" width="27.28515625" style="1" bestFit="1" customWidth="1"/>
    <col min="2" max="2" width="19.140625" style="1" bestFit="1" customWidth="1"/>
    <col min="3" max="3" width="14" style="1" customWidth="1"/>
    <col min="4" max="4" width="11.42578125" style="1" customWidth="1"/>
    <col min="5" max="5" width="13.7109375" style="2" customWidth="1"/>
    <col min="6" max="16384" width="9.140625" style="1"/>
  </cols>
  <sheetData>
    <row r="1" spans="1:5" ht="47.25" customHeight="1">
      <c r="A1" s="41" t="s">
        <v>19</v>
      </c>
      <c r="B1" s="42"/>
      <c r="C1" s="42"/>
      <c r="D1" s="42"/>
    </row>
    <row r="2" spans="1:5">
      <c r="A2" s="3"/>
      <c r="B2" s="3"/>
      <c r="C2" s="4"/>
      <c r="D2" s="3"/>
    </row>
    <row r="3" spans="1:5" ht="33" customHeight="1">
      <c r="A3" s="43" t="s">
        <v>25</v>
      </c>
      <c r="B3" s="43"/>
      <c r="C3" s="43"/>
      <c r="D3" s="43"/>
    </row>
    <row r="4" spans="1:5">
      <c r="A4" s="3"/>
      <c r="B4" s="3"/>
      <c r="C4" s="4"/>
      <c r="D4" s="3"/>
    </row>
    <row r="5" spans="1:5">
      <c r="A5" s="44" t="s">
        <v>22</v>
      </c>
      <c r="B5" s="44"/>
      <c r="C5" s="44"/>
      <c r="D5" s="44"/>
    </row>
    <row r="6" spans="1:5" ht="16.5" thickBot="1">
      <c r="A6" s="3"/>
      <c r="B6" s="3"/>
      <c r="C6" s="4"/>
      <c r="D6" s="3"/>
    </row>
    <row r="7" spans="1:5" s="2" customFormat="1" ht="16.5" thickBot="1">
      <c r="A7" s="15" t="s">
        <v>1</v>
      </c>
      <c r="B7" s="29"/>
      <c r="C7" s="29"/>
      <c r="D7" s="40"/>
    </row>
    <row r="8" spans="1:5" s="2" customFormat="1" ht="16.5" thickBot="1">
      <c r="A8" s="28" t="s">
        <v>2</v>
      </c>
      <c r="B8" s="29"/>
      <c r="C8" s="34"/>
      <c r="D8" s="30">
        <v>45860</v>
      </c>
      <c r="E8" s="6"/>
    </row>
    <row r="9" spans="1:5" s="7" customFormat="1" ht="12.75">
      <c r="A9" s="16" t="s">
        <v>8</v>
      </c>
      <c r="B9" s="17">
        <v>1</v>
      </c>
      <c r="C9" s="18">
        <f>'FY2014 (Implementation)'!C9*1.03</f>
        <v>4460.0236000000004</v>
      </c>
      <c r="D9" s="19">
        <f t="shared" ref="D9:D15" si="0">B9*C9</f>
        <v>4460.0236000000004</v>
      </c>
      <c r="E9" s="8"/>
    </row>
    <row r="10" spans="1:5" s="7" customFormat="1" ht="12.75">
      <c r="A10" s="11" t="s">
        <v>24</v>
      </c>
      <c r="B10" s="12">
        <v>2</v>
      </c>
      <c r="C10" s="13">
        <f>'FY2014 (Implementation)'!C10*1.03</f>
        <v>6168.0726000000004</v>
      </c>
      <c r="D10" s="14">
        <f t="shared" si="0"/>
        <v>12336.145200000001</v>
      </c>
      <c r="E10" s="8"/>
    </row>
    <row r="11" spans="1:5" s="7" customFormat="1" ht="12.75">
      <c r="A11" s="11" t="s">
        <v>12</v>
      </c>
      <c r="B11" s="12">
        <v>0.5</v>
      </c>
      <c r="C11" s="13">
        <f>'FY2014 (Implementation)'!C11*1.03</f>
        <v>4885.4445000000005</v>
      </c>
      <c r="D11" s="14">
        <f t="shared" si="0"/>
        <v>2442.7222500000003</v>
      </c>
      <c r="E11" s="8"/>
    </row>
    <row r="12" spans="1:5" s="7" customFormat="1" ht="12.75">
      <c r="A12" s="11" t="s">
        <v>13</v>
      </c>
      <c r="B12" s="12">
        <v>0.5</v>
      </c>
      <c r="C12" s="13">
        <f>'FY2014 (Implementation)'!C12*1.03</f>
        <v>8249.5584000000017</v>
      </c>
      <c r="D12" s="14">
        <f t="shared" si="0"/>
        <v>4124.7792000000009</v>
      </c>
      <c r="E12" s="8"/>
    </row>
    <row r="13" spans="1:5" s="7" customFormat="1" ht="12.75">
      <c r="A13" s="11" t="s">
        <v>9</v>
      </c>
      <c r="B13" s="12">
        <v>1</v>
      </c>
      <c r="C13" s="13">
        <f>'FY2014 (Implementation)'!C13*1.03</f>
        <v>4418.6485000000002</v>
      </c>
      <c r="D13" s="14">
        <f t="shared" si="0"/>
        <v>4418.6485000000002</v>
      </c>
      <c r="E13" s="8"/>
    </row>
    <row r="14" spans="1:5" s="7" customFormat="1" ht="12.75">
      <c r="A14" s="11" t="s">
        <v>10</v>
      </c>
      <c r="B14" s="12">
        <v>1</v>
      </c>
      <c r="C14" s="13">
        <f>'FY2014 (Implementation)'!C14*1.03</f>
        <v>4678.5690000000004</v>
      </c>
      <c r="D14" s="14">
        <f t="shared" si="0"/>
        <v>4678.5690000000004</v>
      </c>
      <c r="E14" s="8"/>
    </row>
    <row r="15" spans="1:5" s="7" customFormat="1" ht="13.5" thickBot="1">
      <c r="A15" s="20" t="s">
        <v>11</v>
      </c>
      <c r="B15" s="21">
        <v>0.5</v>
      </c>
      <c r="C15" s="22">
        <f>'FY2014 (Implementation)'!C15*1.03</f>
        <v>7711.6821000000009</v>
      </c>
      <c r="D15" s="23">
        <f t="shared" si="0"/>
        <v>3855.8410500000005</v>
      </c>
      <c r="E15" s="9"/>
    </row>
    <row r="16" spans="1:5" s="2" customFormat="1" ht="16.5" thickBot="1">
      <c r="A16" s="38" t="s">
        <v>3</v>
      </c>
      <c r="B16" s="31"/>
      <c r="C16" s="32"/>
      <c r="D16" s="33">
        <f>SUM(D9:D15)*0.45</f>
        <v>16342.527959999999</v>
      </c>
    </row>
    <row r="17" spans="1:5" s="2" customFormat="1" ht="16.5" thickBot="1">
      <c r="A17" s="24" t="s">
        <v>0</v>
      </c>
      <c r="B17" s="25"/>
      <c r="C17" s="26"/>
      <c r="D17" s="27">
        <f>D16+D8</f>
        <v>62202.527959999999</v>
      </c>
    </row>
    <row r="18" spans="1:5" s="2" customFormat="1" ht="16.5" thickBot="1">
      <c r="A18" s="10" t="s">
        <v>4</v>
      </c>
      <c r="B18" s="29"/>
      <c r="C18" s="34"/>
      <c r="D18" s="30"/>
    </row>
    <row r="19" spans="1:5">
      <c r="A19" s="28" t="s">
        <v>15</v>
      </c>
      <c r="B19" s="29"/>
      <c r="C19" s="34"/>
      <c r="D19" s="30">
        <f>'FY2014 (Implementation)'!D19*1.03</f>
        <v>39058.094400000002</v>
      </c>
      <c r="E19" s="1"/>
    </row>
    <row r="20" spans="1:5">
      <c r="A20" s="38" t="s">
        <v>14</v>
      </c>
      <c r="B20" s="31"/>
      <c r="C20" s="32"/>
      <c r="D20" s="33">
        <v>2200</v>
      </c>
    </row>
    <row r="21" spans="1:5">
      <c r="A21" s="38" t="s">
        <v>16</v>
      </c>
      <c r="B21" s="31"/>
      <c r="C21" s="32"/>
      <c r="D21" s="33">
        <v>2000</v>
      </c>
    </row>
    <row r="22" spans="1:5">
      <c r="A22" s="38" t="s">
        <v>17</v>
      </c>
      <c r="B22" s="31"/>
      <c r="C22" s="32"/>
      <c r="D22" s="33">
        <v>600</v>
      </c>
    </row>
    <row r="23" spans="1:5" ht="16.5" thickBot="1">
      <c r="A23" s="38" t="s">
        <v>18</v>
      </c>
      <c r="B23" s="31"/>
      <c r="C23" s="32"/>
      <c r="D23" s="33">
        <v>4000</v>
      </c>
    </row>
    <row r="24" spans="1:5" s="2" customFormat="1" ht="16.5" thickBot="1">
      <c r="A24" s="24" t="s">
        <v>0</v>
      </c>
      <c r="B24" s="25"/>
      <c r="C24" s="26"/>
      <c r="D24" s="27">
        <f>SUM(D19:D23)</f>
        <v>47858.094400000002</v>
      </c>
    </row>
    <row r="25" spans="1:5" ht="16.5" thickBot="1">
      <c r="A25" s="39" t="s">
        <v>5</v>
      </c>
      <c r="B25" s="35"/>
      <c r="C25" s="36"/>
      <c r="D25" s="37">
        <f>D24+D17</f>
        <v>110060.62236000001</v>
      </c>
    </row>
    <row r="26" spans="1:5" ht="16.5" thickBot="1">
      <c r="A26" s="1" t="s">
        <v>6</v>
      </c>
      <c r="C26" s="5"/>
      <c r="D26" s="5">
        <f>D25*0.35</f>
        <v>38521.217826</v>
      </c>
      <c r="E26" s="1"/>
    </row>
    <row r="27" spans="1:5" ht="16.5" thickBot="1">
      <c r="A27" s="24" t="s">
        <v>7</v>
      </c>
      <c r="B27" s="25"/>
      <c r="C27" s="26"/>
      <c r="D27" s="27">
        <f>D26+D25</f>
        <v>148581.84018600002</v>
      </c>
    </row>
    <row r="28" spans="1:5">
      <c r="E28" s="1"/>
    </row>
    <row r="30" spans="1:5">
      <c r="E30" s="1"/>
    </row>
    <row r="31" spans="1:5">
      <c r="E31" s="1"/>
    </row>
    <row r="32" spans="1:5">
      <c r="E32" s="1"/>
    </row>
    <row r="33" spans="5:5">
      <c r="E33" s="1"/>
    </row>
    <row r="34" spans="5:5">
      <c r="E34" s="1"/>
    </row>
    <row r="35" spans="5:5">
      <c r="E35" s="1"/>
    </row>
    <row r="36" spans="5:5">
      <c r="E36" s="1"/>
    </row>
  </sheetData>
  <mergeCells count="3">
    <mergeCell ref="A1:D1"/>
    <mergeCell ref="A3:D3"/>
    <mergeCell ref="A5:D5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6"/>
  <sheetViews>
    <sheetView workbookViewId="0">
      <selection sqref="A1:D1"/>
    </sheetView>
  </sheetViews>
  <sheetFormatPr defaultRowHeight="15.75"/>
  <cols>
    <col min="1" max="1" width="27.28515625" style="1" bestFit="1" customWidth="1"/>
    <col min="2" max="2" width="19.140625" style="1" bestFit="1" customWidth="1"/>
    <col min="3" max="3" width="14" style="1" customWidth="1"/>
    <col min="4" max="4" width="11.42578125" style="1" customWidth="1"/>
    <col min="5" max="5" width="13.7109375" style="2" customWidth="1"/>
    <col min="6" max="16384" width="9.140625" style="1"/>
  </cols>
  <sheetData>
    <row r="1" spans="1:5" ht="47.25" customHeight="1">
      <c r="A1" s="41" t="s">
        <v>19</v>
      </c>
      <c r="B1" s="42"/>
      <c r="C1" s="42"/>
      <c r="D1" s="42"/>
    </row>
    <row r="2" spans="1:5">
      <c r="A2" s="3"/>
      <c r="B2" s="3"/>
      <c r="C2" s="4"/>
      <c r="D2" s="3"/>
    </row>
    <row r="3" spans="1:5" ht="33" customHeight="1">
      <c r="A3" s="43" t="s">
        <v>25</v>
      </c>
      <c r="B3" s="43"/>
      <c r="C3" s="43"/>
      <c r="D3" s="43"/>
    </row>
    <row r="4" spans="1:5">
      <c r="A4" s="3"/>
      <c r="B4" s="3"/>
      <c r="C4" s="4"/>
      <c r="D4" s="3"/>
    </row>
    <row r="5" spans="1:5">
      <c r="A5" s="44" t="s">
        <v>23</v>
      </c>
      <c r="B5" s="44"/>
      <c r="C5" s="44"/>
      <c r="D5" s="44"/>
    </row>
    <row r="6" spans="1:5" ht="16.5" thickBot="1">
      <c r="A6" s="3"/>
      <c r="B6" s="3"/>
      <c r="C6" s="4"/>
      <c r="D6" s="3"/>
    </row>
    <row r="7" spans="1:5" s="2" customFormat="1" ht="16.5" thickBot="1">
      <c r="A7" s="15" t="s">
        <v>1</v>
      </c>
      <c r="B7" s="29"/>
      <c r="C7" s="29"/>
      <c r="D7" s="40"/>
    </row>
    <row r="8" spans="1:5" s="2" customFormat="1" ht="16.5" thickBot="1">
      <c r="A8" s="28" t="s">
        <v>2</v>
      </c>
      <c r="B8" s="29"/>
      <c r="C8" s="34"/>
      <c r="D8" s="30">
        <v>45860</v>
      </c>
      <c r="E8" s="6"/>
    </row>
    <row r="9" spans="1:5" s="7" customFormat="1" ht="12.75">
      <c r="A9" s="16" t="s">
        <v>8</v>
      </c>
      <c r="B9" s="17">
        <v>1</v>
      </c>
      <c r="C9" s="18">
        <f>'FY2015'!C9*1.03</f>
        <v>4593.8243080000002</v>
      </c>
      <c r="D9" s="19">
        <f t="shared" ref="D9:D15" si="0">B9*C9</f>
        <v>4593.8243080000002</v>
      </c>
      <c r="E9" s="8"/>
    </row>
    <row r="10" spans="1:5" s="7" customFormat="1" ht="12.75">
      <c r="A10" s="11" t="s">
        <v>24</v>
      </c>
      <c r="B10" s="12">
        <v>2</v>
      </c>
      <c r="C10" s="13">
        <f>'FY2015'!C10*1.03</f>
        <v>6353.114778000001</v>
      </c>
      <c r="D10" s="14">
        <f t="shared" si="0"/>
        <v>12706.229556000002</v>
      </c>
      <c r="E10" s="8"/>
    </row>
    <row r="11" spans="1:5" s="7" customFormat="1" ht="12.75">
      <c r="A11" s="11" t="s">
        <v>12</v>
      </c>
      <c r="B11" s="12">
        <v>0.5</v>
      </c>
      <c r="C11" s="13">
        <f>'FY2015'!C11*1.03</f>
        <v>5032.0078350000003</v>
      </c>
      <c r="D11" s="14">
        <f t="shared" si="0"/>
        <v>2516.0039175000002</v>
      </c>
      <c r="E11" s="8"/>
    </row>
    <row r="12" spans="1:5" s="7" customFormat="1" ht="12.75">
      <c r="A12" s="11" t="s">
        <v>13</v>
      </c>
      <c r="B12" s="12">
        <v>0.5</v>
      </c>
      <c r="C12" s="13">
        <f>'FY2015'!C12*1.03</f>
        <v>8497.0451520000024</v>
      </c>
      <c r="D12" s="14">
        <f t="shared" si="0"/>
        <v>4248.5225760000012</v>
      </c>
      <c r="E12" s="8"/>
    </row>
    <row r="13" spans="1:5" s="7" customFormat="1" ht="12.75">
      <c r="A13" s="11" t="s">
        <v>9</v>
      </c>
      <c r="B13" s="12">
        <v>1</v>
      </c>
      <c r="C13" s="13">
        <f>'FY2015'!C13*1.03</f>
        <v>4551.2079550000008</v>
      </c>
      <c r="D13" s="14">
        <f t="shared" si="0"/>
        <v>4551.2079550000008</v>
      </c>
      <c r="E13" s="8"/>
    </row>
    <row r="14" spans="1:5" s="7" customFormat="1" ht="12.75">
      <c r="A14" s="11" t="s">
        <v>10</v>
      </c>
      <c r="B14" s="12">
        <v>1</v>
      </c>
      <c r="C14" s="13">
        <f>'FY2015'!C14*1.03</f>
        <v>4818.9260700000004</v>
      </c>
      <c r="D14" s="14">
        <f t="shared" si="0"/>
        <v>4818.9260700000004</v>
      </c>
      <c r="E14" s="8"/>
    </row>
    <row r="15" spans="1:5" s="7" customFormat="1" ht="13.5" thickBot="1">
      <c r="A15" s="20" t="s">
        <v>11</v>
      </c>
      <c r="B15" s="21">
        <v>0.5</v>
      </c>
      <c r="C15" s="22">
        <f>'FY2015'!C15*1.03</f>
        <v>7943.0325630000016</v>
      </c>
      <c r="D15" s="23">
        <f t="shared" si="0"/>
        <v>3971.5162815000008</v>
      </c>
      <c r="E15" s="9"/>
    </row>
    <row r="16" spans="1:5" s="2" customFormat="1" ht="16.5" thickBot="1">
      <c r="A16" s="38" t="s">
        <v>3</v>
      </c>
      <c r="B16" s="31"/>
      <c r="C16" s="32"/>
      <c r="D16" s="33">
        <f>SUM(D9:D15)*0.45</f>
        <v>16832.803798800003</v>
      </c>
    </row>
    <row r="17" spans="1:5" s="2" customFormat="1" ht="16.5" thickBot="1">
      <c r="A17" s="24" t="s">
        <v>0</v>
      </c>
      <c r="B17" s="25"/>
      <c r="C17" s="26"/>
      <c r="D17" s="27">
        <f>D16+D8</f>
        <v>62692.8037988</v>
      </c>
    </row>
    <row r="18" spans="1:5" s="2" customFormat="1" ht="16.5" thickBot="1">
      <c r="A18" s="10" t="s">
        <v>4</v>
      </c>
      <c r="B18" s="29"/>
      <c r="C18" s="34"/>
      <c r="D18" s="30"/>
    </row>
    <row r="19" spans="1:5">
      <c r="A19" s="28" t="s">
        <v>15</v>
      </c>
      <c r="B19" s="29"/>
      <c r="C19" s="34"/>
      <c r="D19" s="30">
        <f>'FY2015'!D19*1.03</f>
        <v>40229.837232000005</v>
      </c>
      <c r="E19" s="1"/>
    </row>
    <row r="20" spans="1:5">
      <c r="A20" s="38" t="s">
        <v>14</v>
      </c>
      <c r="B20" s="31"/>
      <c r="C20" s="32"/>
      <c r="D20" s="33">
        <v>2200</v>
      </c>
    </row>
    <row r="21" spans="1:5">
      <c r="A21" s="38" t="s">
        <v>16</v>
      </c>
      <c r="B21" s="31"/>
      <c r="C21" s="32"/>
      <c r="D21" s="33">
        <v>2000</v>
      </c>
    </row>
    <row r="22" spans="1:5">
      <c r="A22" s="38" t="s">
        <v>17</v>
      </c>
      <c r="B22" s="31"/>
      <c r="C22" s="32"/>
      <c r="D22" s="33">
        <v>600</v>
      </c>
    </row>
    <row r="23" spans="1:5" ht="16.5" thickBot="1">
      <c r="A23" s="38" t="s">
        <v>18</v>
      </c>
      <c r="B23" s="31"/>
      <c r="C23" s="32"/>
      <c r="D23" s="33">
        <v>4000</v>
      </c>
    </row>
    <row r="24" spans="1:5" s="2" customFormat="1" ht="16.5" thickBot="1">
      <c r="A24" s="24" t="s">
        <v>0</v>
      </c>
      <c r="B24" s="25"/>
      <c r="C24" s="26"/>
      <c r="D24" s="27">
        <f>SUM(D19:D23)</f>
        <v>49029.837232000005</v>
      </c>
    </row>
    <row r="25" spans="1:5" ht="16.5" thickBot="1">
      <c r="A25" s="39" t="s">
        <v>5</v>
      </c>
      <c r="B25" s="35"/>
      <c r="C25" s="36"/>
      <c r="D25" s="37">
        <f>D24+D17</f>
        <v>111722.6410308</v>
      </c>
    </row>
    <row r="26" spans="1:5" ht="16.5" thickBot="1">
      <c r="A26" s="1" t="s">
        <v>6</v>
      </c>
      <c r="C26" s="5"/>
      <c r="D26" s="5">
        <f>D25*0.35</f>
        <v>39102.924360780002</v>
      </c>
      <c r="E26" s="1"/>
    </row>
    <row r="27" spans="1:5" ht="16.5" thickBot="1">
      <c r="A27" s="24" t="s">
        <v>7</v>
      </c>
      <c r="B27" s="25"/>
      <c r="C27" s="26"/>
      <c r="D27" s="27">
        <f>D26+D25</f>
        <v>150825.56539157999</v>
      </c>
    </row>
    <row r="28" spans="1:5">
      <c r="E28" s="1"/>
    </row>
    <row r="30" spans="1:5">
      <c r="E30" s="1"/>
    </row>
    <row r="31" spans="1:5">
      <c r="E31" s="1"/>
    </row>
    <row r="32" spans="1:5">
      <c r="E32" s="1"/>
    </row>
    <row r="33" spans="5:5">
      <c r="E33" s="1"/>
    </row>
    <row r="34" spans="5:5">
      <c r="E34" s="1"/>
    </row>
    <row r="35" spans="5:5">
      <c r="E35" s="1"/>
    </row>
    <row r="36" spans="5:5">
      <c r="E36" s="1"/>
    </row>
  </sheetData>
  <mergeCells count="3">
    <mergeCell ref="A1:D1"/>
    <mergeCell ref="A3:D3"/>
    <mergeCell ref="A5:D5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36"/>
  <sheetViews>
    <sheetView workbookViewId="0">
      <selection sqref="A1:D1"/>
    </sheetView>
  </sheetViews>
  <sheetFormatPr defaultRowHeight="15.75"/>
  <cols>
    <col min="1" max="1" width="27.28515625" style="1" bestFit="1" customWidth="1"/>
    <col min="2" max="2" width="19.140625" style="1" bestFit="1" customWidth="1"/>
    <col min="3" max="3" width="14" style="1" customWidth="1"/>
    <col min="4" max="4" width="11.42578125" style="1" customWidth="1"/>
    <col min="5" max="5" width="13.7109375" style="2" customWidth="1"/>
    <col min="6" max="16384" width="9.140625" style="1"/>
  </cols>
  <sheetData>
    <row r="1" spans="1:5" ht="47.25" customHeight="1">
      <c r="A1" s="41" t="s">
        <v>19</v>
      </c>
      <c r="B1" s="42"/>
      <c r="C1" s="42"/>
      <c r="D1" s="42"/>
    </row>
    <row r="2" spans="1:5">
      <c r="A2" s="3"/>
      <c r="B2" s="3"/>
      <c r="C2" s="4"/>
      <c r="D2" s="3"/>
    </row>
    <row r="3" spans="1:5" ht="33" customHeight="1">
      <c r="A3" s="43" t="s">
        <v>25</v>
      </c>
      <c r="B3" s="43"/>
      <c r="C3" s="43"/>
      <c r="D3" s="43"/>
    </row>
    <row r="4" spans="1:5">
      <c r="A4" s="3"/>
      <c r="B4" s="3"/>
      <c r="C4" s="4"/>
      <c r="D4" s="3"/>
    </row>
    <row r="5" spans="1:5">
      <c r="A5" s="44" t="s">
        <v>23</v>
      </c>
      <c r="B5" s="44"/>
      <c r="C5" s="44"/>
      <c r="D5" s="44"/>
    </row>
    <row r="6" spans="1:5" ht="16.5" thickBot="1">
      <c r="A6" s="3"/>
      <c r="B6" s="3"/>
      <c r="C6" s="4"/>
      <c r="D6" s="3"/>
    </row>
    <row r="7" spans="1:5" s="2" customFormat="1" ht="16.5" thickBot="1">
      <c r="A7" s="15" t="s">
        <v>1</v>
      </c>
      <c r="B7" s="29"/>
      <c r="C7" s="29"/>
      <c r="D7" s="40"/>
    </row>
    <row r="8" spans="1:5" s="2" customFormat="1" ht="16.5" thickBot="1">
      <c r="A8" s="28" t="s">
        <v>2</v>
      </c>
      <c r="B8" s="29"/>
      <c r="C8" s="34"/>
      <c r="D8" s="30">
        <v>45860</v>
      </c>
      <c r="E8" s="6"/>
    </row>
    <row r="9" spans="1:5" s="7" customFormat="1" ht="12.75">
      <c r="A9" s="16" t="s">
        <v>8</v>
      </c>
      <c r="B9" s="17">
        <v>1</v>
      </c>
      <c r="C9" s="18">
        <f>'FY2016'!C9*1.03</f>
        <v>4731.6390372400001</v>
      </c>
      <c r="D9" s="19">
        <f t="shared" ref="D9:D15" si="0">B9*C9</f>
        <v>4731.6390372400001</v>
      </c>
      <c r="E9" s="8"/>
    </row>
    <row r="10" spans="1:5" s="7" customFormat="1" ht="12.75">
      <c r="A10" s="11" t="s">
        <v>24</v>
      </c>
      <c r="B10" s="12">
        <v>2</v>
      </c>
      <c r="C10" s="13">
        <f>'FY2016'!C10*1.03</f>
        <v>6543.7082213400008</v>
      </c>
      <c r="D10" s="14">
        <f t="shared" si="0"/>
        <v>13087.416442680002</v>
      </c>
      <c r="E10" s="8"/>
    </row>
    <row r="11" spans="1:5" s="7" customFormat="1" ht="12.75">
      <c r="A11" s="11" t="s">
        <v>12</v>
      </c>
      <c r="B11" s="12">
        <v>0.5</v>
      </c>
      <c r="C11" s="13">
        <f>'FY2016'!C11*1.03</f>
        <v>5182.9680700500003</v>
      </c>
      <c r="D11" s="14">
        <f t="shared" si="0"/>
        <v>2591.4840350250001</v>
      </c>
      <c r="E11" s="8"/>
    </row>
    <row r="12" spans="1:5" s="7" customFormat="1" ht="12.75">
      <c r="A12" s="11" t="s">
        <v>13</v>
      </c>
      <c r="B12" s="12">
        <v>0.5</v>
      </c>
      <c r="C12" s="13">
        <f>'FY2016'!C12*1.03</f>
        <v>8751.9565065600036</v>
      </c>
      <c r="D12" s="14">
        <f t="shared" si="0"/>
        <v>4375.9782532800018</v>
      </c>
      <c r="E12" s="8"/>
    </row>
    <row r="13" spans="1:5" s="7" customFormat="1" ht="12.75">
      <c r="A13" s="11" t="s">
        <v>9</v>
      </c>
      <c r="B13" s="12">
        <v>1</v>
      </c>
      <c r="C13" s="13">
        <f>'FY2016'!C13*1.03</f>
        <v>4687.7441936500009</v>
      </c>
      <c r="D13" s="14">
        <f t="shared" si="0"/>
        <v>4687.7441936500009</v>
      </c>
      <c r="E13" s="8"/>
    </row>
    <row r="14" spans="1:5" s="7" customFormat="1" ht="12.75">
      <c r="A14" s="11" t="s">
        <v>10</v>
      </c>
      <c r="B14" s="12">
        <v>1</v>
      </c>
      <c r="C14" s="13">
        <f>'FY2016'!C14*1.03</f>
        <v>4963.4938521000004</v>
      </c>
      <c r="D14" s="14">
        <f t="shared" si="0"/>
        <v>4963.4938521000004</v>
      </c>
      <c r="E14" s="8"/>
    </row>
    <row r="15" spans="1:5" s="7" customFormat="1" ht="13.5" thickBot="1">
      <c r="A15" s="20" t="s">
        <v>11</v>
      </c>
      <c r="B15" s="21">
        <v>0.5</v>
      </c>
      <c r="C15" s="22">
        <f>'FY2016'!C15*1.03</f>
        <v>8181.3235398900015</v>
      </c>
      <c r="D15" s="23">
        <f t="shared" si="0"/>
        <v>4090.6617699450007</v>
      </c>
      <c r="E15" s="9"/>
    </row>
    <row r="16" spans="1:5" s="2" customFormat="1" ht="16.5" thickBot="1">
      <c r="A16" s="38" t="s">
        <v>3</v>
      </c>
      <c r="B16" s="31"/>
      <c r="C16" s="32"/>
      <c r="D16" s="33">
        <f>SUM(D9:D15)*0.45</f>
        <v>17337.787912764001</v>
      </c>
    </row>
    <row r="17" spans="1:5" s="2" customFormat="1" ht="16.5" thickBot="1">
      <c r="A17" s="24" t="s">
        <v>0</v>
      </c>
      <c r="B17" s="25"/>
      <c r="C17" s="26"/>
      <c r="D17" s="27">
        <f>D16+D8</f>
        <v>63197.787912764004</v>
      </c>
    </row>
    <row r="18" spans="1:5" s="2" customFormat="1" ht="16.5" thickBot="1">
      <c r="A18" s="10" t="s">
        <v>4</v>
      </c>
      <c r="B18" s="29"/>
      <c r="C18" s="34"/>
      <c r="D18" s="30"/>
    </row>
    <row r="19" spans="1:5">
      <c r="A19" s="28" t="s">
        <v>15</v>
      </c>
      <c r="B19" s="29"/>
      <c r="C19" s="34"/>
      <c r="D19" s="30">
        <f>'FY2016'!D19*1.03</f>
        <v>41436.732348960009</v>
      </c>
      <c r="E19" s="1"/>
    </row>
    <row r="20" spans="1:5">
      <c r="A20" s="38" t="s">
        <v>14</v>
      </c>
      <c r="B20" s="31"/>
      <c r="C20" s="32"/>
      <c r="D20" s="33">
        <v>2200</v>
      </c>
    </row>
    <row r="21" spans="1:5">
      <c r="A21" s="38" t="s">
        <v>16</v>
      </c>
      <c r="B21" s="31"/>
      <c r="C21" s="32"/>
      <c r="D21" s="33">
        <v>2000</v>
      </c>
    </row>
    <row r="22" spans="1:5">
      <c r="A22" s="38" t="s">
        <v>17</v>
      </c>
      <c r="B22" s="31"/>
      <c r="C22" s="32"/>
      <c r="D22" s="33">
        <v>600</v>
      </c>
    </row>
    <row r="23" spans="1:5" ht="16.5" thickBot="1">
      <c r="A23" s="38" t="s">
        <v>18</v>
      </c>
      <c r="B23" s="31"/>
      <c r="C23" s="32"/>
      <c r="D23" s="33">
        <v>4000</v>
      </c>
    </row>
    <row r="24" spans="1:5" s="2" customFormat="1" ht="16.5" thickBot="1">
      <c r="A24" s="24" t="s">
        <v>0</v>
      </c>
      <c r="B24" s="25"/>
      <c r="C24" s="26"/>
      <c r="D24" s="27">
        <f>SUM(D19:D23)</f>
        <v>50236.732348960009</v>
      </c>
    </row>
    <row r="25" spans="1:5" ht="16.5" thickBot="1">
      <c r="A25" s="39" t="s">
        <v>5</v>
      </c>
      <c r="B25" s="35"/>
      <c r="C25" s="36"/>
      <c r="D25" s="37">
        <f>D24+D17</f>
        <v>113434.52026172401</v>
      </c>
    </row>
    <row r="26" spans="1:5" ht="16.5" thickBot="1">
      <c r="A26" s="1" t="s">
        <v>6</v>
      </c>
      <c r="C26" s="5"/>
      <c r="D26" s="5">
        <f>D25*0.35</f>
        <v>39702.082091603399</v>
      </c>
      <c r="E26" s="1"/>
    </row>
    <row r="27" spans="1:5" ht="16.5" thickBot="1">
      <c r="A27" s="24" t="s">
        <v>7</v>
      </c>
      <c r="B27" s="25"/>
      <c r="C27" s="26"/>
      <c r="D27" s="27">
        <f>D26+D25</f>
        <v>153136.60235332741</v>
      </c>
    </row>
    <row r="28" spans="1:5">
      <c r="E28" s="1"/>
    </row>
    <row r="30" spans="1:5">
      <c r="E30" s="1"/>
    </row>
    <row r="31" spans="1:5">
      <c r="E31" s="1"/>
    </row>
    <row r="32" spans="1:5">
      <c r="E32" s="1"/>
    </row>
    <row r="33" spans="5:5">
      <c r="E33" s="1"/>
    </row>
    <row r="34" spans="5:5">
      <c r="E34" s="1"/>
    </row>
    <row r="35" spans="5:5">
      <c r="E35" s="1"/>
    </row>
    <row r="36" spans="5:5">
      <c r="E36" s="1"/>
    </row>
  </sheetData>
  <mergeCells count="3">
    <mergeCell ref="A1:D1"/>
    <mergeCell ref="A3:D3"/>
    <mergeCell ref="A5:D5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D41E5DE9D9E43B625B7CF9A5F215D" ma:contentTypeVersion="23" ma:contentTypeDescription="Create a new document." ma:contentTypeScope="" ma:versionID="21fedb4235fd11ddedd8560a968c90de">
  <xsd:schema xmlns:xsd="http://www.w3.org/2001/XMLSchema" xmlns:xs="http://www.w3.org/2001/XMLSchema" xmlns:p="http://schemas.microsoft.com/office/2006/metadata/properties" xmlns:ns1="http://schemas.microsoft.com/sharepoint/v3" xmlns:ns2="2b8eca42-bbaa-4602-a2b4-1626cec75391" xmlns:ns3="73e730c6-7d16-4a80-8d56-95fe64f6fbb0" xmlns:ns4="31062a0d-ede8-4112-b4bb-00a9c1bc8e16" targetNamespace="http://schemas.microsoft.com/office/2006/metadata/properties" ma:root="true" ma:fieldsID="09c40e5dfb9f7ecbb72bbd5c7ea417ad" ns1:_="" ns2:_="" ns3:_="" ns4:_="">
    <xsd:import namespace="http://schemas.microsoft.com/sharepoint/v3"/>
    <xsd:import namespace="2b8eca42-bbaa-4602-a2b4-1626cec75391"/>
    <xsd:import namespace="73e730c6-7d16-4a80-8d56-95fe64f6fbb0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2" minOccurs="0"/>
                <xsd:element ref="ns3:lcf76f155ced4ddcb4097134ff3c332f" minOccurs="0"/>
                <xsd:element ref="ns4:TaxCatchAll" minOccurs="0"/>
                <xsd:element ref="ns3:MediaLengthInSeconds" minOccurs="0"/>
                <xsd:element ref="ns3:ReviewedBy" minOccurs="0"/>
                <xsd:element ref="ns3:PotentialExemption" minOccurs="0"/>
                <xsd:element ref="ns3:Notes" minOccurs="0"/>
                <xsd:element ref="ns3:SenttoFOIACoordinator_x003f_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730c6-7d16-4a80-8d56-95fe64f6fb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Notes2" ma:index="21" nillable="true" ma:displayName="Reviewed?" ma:default="No" ma:description="Notes about files" ma:format="Dropdown" ma:internalName="Notes2">
      <xsd:simpleType>
        <xsd:restriction base="dms:Choice">
          <xsd:enumeration value="No"/>
          <xsd:enumeration value="In Progress"/>
          <xsd:enumeration value="Yes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ReviewedBy" ma:index="26" nillable="true" ma:displayName="Reviewed By" ma:format="Dropdown" ma:list="UserInfo" ma:SharePointGroup="0" ma:internalName="Review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otentialExemption" ma:index="27" nillable="true" ma:displayName="Potential Exemption" ma:format="Dropdown" ma:internalName="PotentialExemption">
      <xsd:simpleType>
        <xsd:restriction base="dms:Choice">
          <xsd:enumeration value="No"/>
          <xsd:enumeration value="Yes"/>
        </xsd:restriction>
      </xsd:simpleType>
    </xsd:element>
    <xsd:element name="Notes" ma:index="28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SenttoFOIACoordinator_x003f_" ma:index="29" nillable="true" ma:displayName="Sent to FOIA Coordinator?" ma:default="0" ma:description="copied to release folder" ma:format="Dropdown" ma:internalName="SenttoFOIACoordinator_x003f_">
      <xsd:simpleType>
        <xsd:restriction base="dms:Boolean"/>
      </xsd:simpleType>
    </xsd:element>
    <xsd:element name="Details" ma:index="30" nillable="true" ma:displayName="Details" ma:description="Sample project plan. Serves as a 'statement of work/contract' between planner and refuge staff" ma:format="Dropdown" ma:internalName="Detail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3851efe-1e36-4db9-a978-467e0449cebe}" ma:internalName="TaxCatchAll" ma:showField="CatchAllData" ma:web="2b8eca42-bbaa-4602-a2b4-1626cec753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 xmlns="73e730c6-7d16-4a80-8d56-95fe64f6fbb0" xsi:nil="true"/>
    <SenttoFOIACoordinator_x003f_ xmlns="73e730c6-7d16-4a80-8d56-95fe64f6fbb0">false</SenttoFOIACoordinator_x003f_>
    <_ip_UnifiedCompliancePolicyUIAction xmlns="http://schemas.microsoft.com/sharepoint/v3" xsi:nil="true"/>
    <lcf76f155ced4ddcb4097134ff3c332f xmlns="73e730c6-7d16-4a80-8d56-95fe64f6fbb0">
      <Terms xmlns="http://schemas.microsoft.com/office/infopath/2007/PartnerControls"/>
    </lcf76f155ced4ddcb4097134ff3c332f>
    <ReviewedBy xmlns="73e730c6-7d16-4a80-8d56-95fe64f6fbb0">
      <UserInfo>
        <DisplayName/>
        <AccountId xsi:nil="true"/>
        <AccountType/>
      </UserInfo>
    </ReviewedBy>
    <Details xmlns="73e730c6-7d16-4a80-8d56-95fe64f6fbb0" xsi:nil="true"/>
    <Notes2 xmlns="73e730c6-7d16-4a80-8d56-95fe64f6fbb0">No</Notes2>
    <PotentialExemption xmlns="73e730c6-7d16-4a80-8d56-95fe64f6fbb0" xsi:nil="true"/>
    <_ip_UnifiedCompliancePolicyProperties xmlns="http://schemas.microsoft.com/sharepoint/v3" xsi:nil="true"/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9891B379-74C6-498F-8284-B01282FCA7E0}"/>
</file>

<file path=customXml/itemProps2.xml><?xml version="1.0" encoding="utf-8"?>
<ds:datastoreItem xmlns:ds="http://schemas.openxmlformats.org/officeDocument/2006/customXml" ds:itemID="{7E7448BF-7071-4BD2-9201-3C78AF3A5812}"/>
</file>

<file path=customXml/itemProps3.xml><?xml version="1.0" encoding="utf-8"?>
<ds:datastoreItem xmlns:ds="http://schemas.openxmlformats.org/officeDocument/2006/customXml" ds:itemID="{ACF7916A-C714-4520-BDF2-D219ABD824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FY2013</vt:lpstr>
      <vt:lpstr>FY2014 (Implementation)</vt:lpstr>
      <vt:lpstr>FY2015</vt:lpstr>
      <vt:lpstr>FY2016</vt:lpstr>
      <vt:lpstr>FY2017</vt:lpstr>
      <vt:lpstr>'FY2013'!Print_Area</vt:lpstr>
      <vt:lpstr>'FY2014 (Implementation)'!Print_Area</vt:lpstr>
      <vt:lpstr>'FY2015'!Print_Area</vt:lpstr>
      <vt:lpstr>'FY2016'!Print_Area</vt:lpstr>
      <vt:lpstr>'FY2017'!Print_Area</vt:lpstr>
    </vt:vector>
  </TitlesOfParts>
  <Company>PRBO Conservation Science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Jaime Jahncke</dc:creator>
  <cp:lastModifiedBy>Jaime Jahncke</cp:lastModifiedBy>
  <cp:lastPrinted>2013-04-04T22:11:19Z</cp:lastPrinted>
  <dcterms:created xsi:type="dcterms:W3CDTF">2011-05-24T04:59:49Z</dcterms:created>
  <dcterms:modified xsi:type="dcterms:W3CDTF">2013-04-04T22:46:17Z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0x0101009DDD41E5DE9D9E43B625B7CF9A5F215D</vt:lpwstr>
  </property>
  <property fmtid="{D5CDD505-2E9C-101B-9397-08002B2CF9AE}" pid="3" name="Order">
    <vt:r8>318000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Reviewed By?">
    <vt:lpwstr>7;#Pelz, Mark</vt:lpwstr>
  </property>
  <property fmtid="{D5CDD505-2E9C-101B-9397-08002B2CF9AE}" pid="13" name="Reviewed?">
    <vt:lpwstr>Yes</vt:lpwstr>
  </property>
  <property fmtid="{D5CDD505-2E9C-101B-9397-08002B2CF9AE}" pid="14" name="PotentialExemption?">
    <vt:lpwstr>No</vt:lpwstr>
  </property>
</Properties>
</file>