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jolley\Desktop\Farallon budget update\"/>
    </mc:Choice>
  </mc:AlternateContent>
  <xr:revisionPtr revIDLastSave="0" documentId="13_ncr:1_{F2CC3074-7D1D-46BF-9E41-EBA87EBE488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  <sheet name="IC calculations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5" i="1" l="1"/>
  <c r="D26" i="1"/>
  <c r="D27" i="1" l="1"/>
  <c r="G10" i="2" l="1"/>
  <c r="G11" i="2" s="1"/>
  <c r="G6" i="2" l="1"/>
  <c r="G7" i="2" s="1"/>
  <c r="G8" i="2" l="1"/>
  <c r="G9" i="2" s="1"/>
  <c r="C25" i="1"/>
  <c r="C26" i="1" l="1"/>
  <c r="C27" i="1" s="1"/>
</calcChain>
</file>

<file path=xl/sharedStrings.xml><?xml version="1.0" encoding="utf-8"?>
<sst xmlns="http://schemas.openxmlformats.org/spreadsheetml/2006/main" count="62" uniqueCount="62">
  <si>
    <t>Farallon Islands Mouse Eradication Project</t>
  </si>
  <si>
    <t>Category</t>
  </si>
  <si>
    <t>Cost</t>
  </si>
  <si>
    <t>Biosecurity supplies, on-site preparation</t>
  </si>
  <si>
    <t>Bait</t>
  </si>
  <si>
    <t>Boat transport</t>
  </si>
  <si>
    <t>Helicopter transport</t>
  </si>
  <si>
    <t>Traps, bait stations and assoc supplies</t>
  </si>
  <si>
    <t>Eradication Team staff salaries, benefits, overhead</t>
  </si>
  <si>
    <t>Eradication Team travel to California/Per Diem</t>
  </si>
  <si>
    <t>Field Per diem</t>
  </si>
  <si>
    <t>Equipment</t>
  </si>
  <si>
    <t>Non-target species mitigation</t>
  </si>
  <si>
    <t>Toxicological monitoring</t>
  </si>
  <si>
    <t>Coastal non-target wildlife monitoring</t>
  </si>
  <si>
    <t>Subtotal</t>
  </si>
  <si>
    <t>Contingency (20%)</t>
  </si>
  <si>
    <t>Project Total</t>
  </si>
  <si>
    <t>Helicopter support</t>
  </si>
  <si>
    <t>Baiting, non-target mitigation</t>
  </si>
  <si>
    <t>Includes preparation of Operational Plan, logistical planning, project implementation, report writing</t>
  </si>
  <si>
    <t>Gull hazing, raptor capture and hold, salamander capture/hold</t>
  </si>
  <si>
    <t>Beachcast wildlife surveys</t>
  </si>
  <si>
    <t>Permit acquisition (contractor)</t>
  </si>
  <si>
    <t>Communications, outreach (contractor)</t>
  </si>
  <si>
    <t>MBTA, MMPA, Marine Sanctuaries, etc.  Keep? Delete?</t>
  </si>
  <si>
    <t xml:space="preserve"> Projected Budget for Leach's Storm-Petrel NRDAR Proposal (2021-08-27)</t>
  </si>
  <si>
    <t>On-island mouse and non-target species monitoring</t>
  </si>
  <si>
    <t>Implementation of biosecurity plan</t>
  </si>
  <si>
    <t>Contracting, project oversight</t>
  </si>
  <si>
    <t xml:space="preserve">Includes indirect. </t>
  </si>
  <si>
    <t>Conducted for 2 years. Includes supplies, staff time, transportation, consultation.</t>
  </si>
  <si>
    <t>Includes staff time, supplies, equipment, monitoring, enforcement, outreach &amp; education materials, training</t>
  </si>
  <si>
    <t>Eradication success monitoring (mouse detection)</t>
  </si>
  <si>
    <t>IC notes</t>
  </si>
  <si>
    <t>Approximate island size (ha)</t>
  </si>
  <si>
    <t>Total bait rate (kg/ha,  total of all apps)</t>
  </si>
  <si>
    <t>Bait cost per kg</t>
  </si>
  <si>
    <t>total bait cost (shipping not included)</t>
  </si>
  <si>
    <t>bait applied per hour (kgs)(guesstimate)</t>
  </si>
  <si>
    <t>total bait amount (kgs)</t>
  </si>
  <si>
    <t>Flight hours needed for NT mitigation</t>
  </si>
  <si>
    <t>Baited area allowing for overlaps (guesstimate)</t>
  </si>
  <si>
    <t>Average weekly staff person cost</t>
  </si>
  <si>
    <t>Baiting helicopter hourly flight rate</t>
  </si>
  <si>
    <t>Baiting helicopter/pilot/mechanic day rate</t>
  </si>
  <si>
    <t>Days baiting helicopter on project</t>
  </si>
  <si>
    <t>NT helicopter hourly flight rate</t>
  </si>
  <si>
    <t>NT helicopter/pilot/mechanic day rate</t>
  </si>
  <si>
    <t>Days NT helicopter on project</t>
  </si>
  <si>
    <t>NT helicopter hours per day on project</t>
  </si>
  <si>
    <t>flight hours for baiting</t>
  </si>
  <si>
    <t>flight hours NT work</t>
  </si>
  <si>
    <t xml:space="preserve">helicopter baiting costs </t>
  </si>
  <si>
    <t>helicopter NT costs</t>
  </si>
  <si>
    <t>rough calculation usign 17kg/ha app rate puts bait at around $10k, but allowing for shipping containers and transport to CA this is a reasonable placeholder</t>
  </si>
  <si>
    <t>Seems very low (our estimate is closer to $200), but could be accurate depending on cost breakdown/ if we have incorrect assumptions on needs</t>
  </si>
  <si>
    <t>IC estimate</t>
  </si>
  <si>
    <t>Number of staff/weeks needed eradication team during implementation</t>
  </si>
  <si>
    <t>Should support a generous amount of work, good to keep it this way so have ability to do all work needed</t>
  </si>
  <si>
    <t>150k should be sufficient unless the plan is for extensive monitoring with a LOT of samples</t>
  </si>
  <si>
    <t>in looking through old budget resources, found one reference budgeting $45k for boats, so using that to be more conservative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</si>
</sst>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(&quot;$&quot;* #,##0_);_(&quot;$&quot;* \(#,##0\);_(&quot;$&quot;* &quot;-&quot;_);_(@_)"/>
    <numFmt numFmtId="44" formatCode="_(&quot;$&quot;* #,##0.00_);_(&quot;$&quot;* \(#,##0.00\);_(&quot;$&quot;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theme="1"/>
      <name val="Times New Roman"/>
      <family val="1"/>
    </font>
    <font>
      <sz val="12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0" fontId="3" fillId="0" borderId="0" xfId="0" applyFont="1" applyAlignment="1">
      <alignment horizontal="left"/>
    </xf>
    <xf numFmtId="0" fontId="4" fillId="0" borderId="0" xfId="0" applyFont="1" applyBorder="1"/>
    <xf numFmtId="0" fontId="4" fillId="0" borderId="0" xfId="0" applyFont="1" applyAlignment="1">
      <alignment horizontal="left"/>
    </xf>
    <xf numFmtId="0" fontId="4" fillId="0" borderId="1" xfId="0" applyFont="1" applyBorder="1"/>
    <xf numFmtId="0" fontId="4" fillId="0" borderId="0" xfId="0" applyFont="1"/>
    <xf numFmtId="0" fontId="5" fillId="0" borderId="0" xfId="0" applyFont="1"/>
    <xf numFmtId="0" fontId="6" fillId="0" borderId="0" xfId="0" applyFont="1"/>
    <xf numFmtId="42" fontId="4" fillId="0" borderId="0" xfId="1" applyNumberFormat="1" applyFont="1" applyBorder="1"/>
    <xf numFmtId="42" fontId="4" fillId="0" borderId="0" xfId="1" applyNumberFormat="1" applyFont="1" applyFill="1" applyBorder="1"/>
    <xf numFmtId="42" fontId="0" fillId="0" borderId="0" xfId="0" applyNumberFormat="1"/>
    <xf numFmtId="42" fontId="2" fillId="0" borderId="0" xfId="0" applyNumberFormat="1" applyFont="1"/>
    <xf numFmtId="0" fontId="4" fillId="0" borderId="0" xfId="0" applyFont="1" applyFill="1" applyBorder="1"/>
    <xf numFmtId="0" fontId="0" fillId="0" borderId="0" xfId="0" applyFill="1" applyBorder="1"/>
    <xf numFmtId="0" fontId="7" fillId="0" borderId="0" xfId="0" applyFont="1" applyFill="1" applyBorder="1"/>
    <xf numFmtId="0" fontId="0" fillId="2" borderId="0" xfId="0" applyFill="1"/>
    <xf numFmtId="0" fontId="0" fillId="3" borderId="0" xfId="0" applyFill="1"/>
    <xf numFmtId="0" fontId="0" fillId="4" borderId="0" xfId="0" applyFill="1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Fill="1" applyBorder="1" applyAlignment="1">
      <alignment wrapText="1"/>
    </xf>
    <xf numFmtId="0" fontId="7" fillId="0" borderId="0" xfId="0" applyFont="1" applyFill="1" applyBorder="1" applyAlignment="1">
      <alignment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2"/>
  <sheetViews>
    <sheetView tabSelected="1" workbookViewId="0">
      <selection activeCell="A19" sqref="A19"/>
    </sheetView>
  </sheetViews>
  <sheetFormatPr defaultRowHeight="15" x14ac:dyDescent="0.25"/>
  <cols>
    <col min="1" max="1" width="43.85546875" customWidth="1"/>
    <col min="2" max="2" width="61.7109375" customWidth="1"/>
    <col min="3" max="4" width="13" customWidth="1"/>
    <col min="8" max="8" width="10" bestFit="1" customWidth="1"/>
  </cols>
  <sheetData>
    <row r="1" spans="1:5" ht="15.75" x14ac:dyDescent="0.25">
      <c r="A1" s="1" t="s">
        <v>0</v>
      </c>
      <c r="B1" s="1"/>
      <c r="C1" s="2"/>
      <c r="D1" s="2"/>
      <c r="E1" t="s">
        <v>34</v>
      </c>
    </row>
    <row r="2" spans="1:5" x14ac:dyDescent="0.25">
      <c r="A2" s="3" t="s">
        <v>26</v>
      </c>
      <c r="B2" s="3"/>
      <c r="C2" s="2"/>
      <c r="D2" s="2"/>
    </row>
    <row r="3" spans="1:5" x14ac:dyDescent="0.25">
      <c r="A3" s="3"/>
      <c r="B3" s="3"/>
      <c r="C3" s="2"/>
      <c r="D3" s="2"/>
    </row>
    <row r="4" spans="1:5" x14ac:dyDescent="0.25">
      <c r="A4" s="4" t="s">
        <v>1</v>
      </c>
      <c r="B4" s="2"/>
      <c r="C4" s="2" t="s">
        <v>2</v>
      </c>
      <c r="D4" s="2" t="s">
        <v>57</v>
      </c>
    </row>
    <row r="5" spans="1:5" x14ac:dyDescent="0.25">
      <c r="A5" s="5" t="s">
        <v>3</v>
      </c>
      <c r="B5" s="18"/>
      <c r="C5" s="8">
        <v>5000</v>
      </c>
      <c r="D5" s="8">
        <v>5000</v>
      </c>
    </row>
    <row r="6" spans="1:5" x14ac:dyDescent="0.25">
      <c r="A6" s="5" t="s">
        <v>7</v>
      </c>
      <c r="B6" s="18"/>
      <c r="C6" s="8">
        <v>25000</v>
      </c>
      <c r="D6" s="8">
        <v>25000</v>
      </c>
    </row>
    <row r="7" spans="1:5" x14ac:dyDescent="0.25">
      <c r="A7" s="5" t="s">
        <v>5</v>
      </c>
      <c r="B7" s="18"/>
      <c r="C7" s="8">
        <v>25000</v>
      </c>
      <c r="D7" s="8">
        <v>45000</v>
      </c>
      <c r="E7" t="s">
        <v>61</v>
      </c>
    </row>
    <row r="8" spans="1:5" x14ac:dyDescent="0.25">
      <c r="A8" s="5" t="s">
        <v>4</v>
      </c>
      <c r="B8" s="18"/>
      <c r="C8" s="8">
        <v>30000</v>
      </c>
      <c r="D8" s="8">
        <v>30000</v>
      </c>
      <c r="E8" t="s">
        <v>55</v>
      </c>
    </row>
    <row r="9" spans="1:5" x14ac:dyDescent="0.25">
      <c r="A9" s="5" t="s">
        <v>6</v>
      </c>
      <c r="B9" s="18"/>
      <c r="C9" s="8">
        <v>50000</v>
      </c>
      <c r="D9" s="8">
        <v>50000</v>
      </c>
    </row>
    <row r="10" spans="1:5" x14ac:dyDescent="0.25">
      <c r="A10" s="5" t="s">
        <v>18</v>
      </c>
      <c r="B10" s="19" t="s">
        <v>19</v>
      </c>
      <c r="C10" s="8">
        <v>65000</v>
      </c>
      <c r="D10" s="8">
        <v>199500</v>
      </c>
      <c r="E10" t="s">
        <v>56</v>
      </c>
    </row>
    <row r="11" spans="1:5" ht="30" x14ac:dyDescent="0.25">
      <c r="A11" s="5" t="s">
        <v>8</v>
      </c>
      <c r="B11" s="19" t="s">
        <v>20</v>
      </c>
      <c r="C11" s="8">
        <v>500000</v>
      </c>
      <c r="D11" s="8">
        <v>500000</v>
      </c>
      <c r="E11" t="s">
        <v>59</v>
      </c>
    </row>
    <row r="12" spans="1:5" x14ac:dyDescent="0.25">
      <c r="A12" s="5" t="s">
        <v>9</v>
      </c>
      <c r="B12" s="19"/>
      <c r="C12" s="8">
        <v>45000</v>
      </c>
      <c r="D12" s="8">
        <v>45000</v>
      </c>
    </row>
    <row r="13" spans="1:5" x14ac:dyDescent="0.25">
      <c r="A13" s="5" t="s">
        <v>10</v>
      </c>
      <c r="B13" s="19"/>
      <c r="C13" s="8">
        <v>15000</v>
      </c>
      <c r="D13" s="8">
        <v>15000</v>
      </c>
    </row>
    <row r="14" spans="1:5" x14ac:dyDescent="0.25">
      <c r="A14" s="5" t="s">
        <v>11</v>
      </c>
      <c r="B14" s="19"/>
      <c r="C14" s="8">
        <v>50000</v>
      </c>
      <c r="D14" s="8">
        <v>50000</v>
      </c>
    </row>
    <row r="15" spans="1:5" x14ac:dyDescent="0.25">
      <c r="A15" s="5" t="s">
        <v>12</v>
      </c>
      <c r="B15" s="19" t="s">
        <v>21</v>
      </c>
      <c r="C15" s="8">
        <v>300000</v>
      </c>
      <c r="D15" s="8">
        <v>300000</v>
      </c>
    </row>
    <row r="16" spans="1:5" x14ac:dyDescent="0.25">
      <c r="A16" s="5" t="s">
        <v>13</v>
      </c>
      <c r="B16" s="19"/>
      <c r="C16" s="9">
        <v>200000</v>
      </c>
      <c r="D16" s="9">
        <v>150000</v>
      </c>
      <c r="E16" t="s">
        <v>60</v>
      </c>
    </row>
    <row r="17" spans="1:8" x14ac:dyDescent="0.25">
      <c r="A17" s="5" t="s">
        <v>27</v>
      </c>
      <c r="B17" s="19"/>
      <c r="C17" s="9">
        <v>50000</v>
      </c>
      <c r="D17" s="9">
        <v>50000</v>
      </c>
    </row>
    <row r="18" spans="1:8" x14ac:dyDescent="0.25">
      <c r="A18" s="5" t="s">
        <v>14</v>
      </c>
      <c r="B18" s="19" t="s">
        <v>22</v>
      </c>
      <c r="C18" s="9">
        <v>100000</v>
      </c>
      <c r="D18" s="9">
        <v>100000</v>
      </c>
    </row>
    <row r="19" spans="1:8" s="13" customFormat="1" ht="30" x14ac:dyDescent="0.25">
      <c r="A19" s="12" t="s">
        <v>28</v>
      </c>
      <c r="B19" s="20" t="s">
        <v>32</v>
      </c>
      <c r="C19" s="9">
        <v>150000</v>
      </c>
      <c r="D19" s="9">
        <v>150000</v>
      </c>
    </row>
    <row r="20" spans="1:8" s="13" customFormat="1" ht="15.75" x14ac:dyDescent="0.25">
      <c r="A20" s="14" t="s">
        <v>23</v>
      </c>
      <c r="B20" s="21" t="s">
        <v>25</v>
      </c>
      <c r="C20" s="9">
        <v>25000</v>
      </c>
      <c r="D20" s="9">
        <v>25000</v>
      </c>
    </row>
    <row r="21" spans="1:8" s="13" customFormat="1" x14ac:dyDescent="0.25">
      <c r="A21" s="12" t="s">
        <v>24</v>
      </c>
      <c r="B21" s="20"/>
      <c r="C21" s="9">
        <v>10000</v>
      </c>
      <c r="D21" s="9">
        <v>10000</v>
      </c>
    </row>
    <row r="22" spans="1:8" s="13" customFormat="1" ht="30" x14ac:dyDescent="0.25">
      <c r="A22" s="12" t="s">
        <v>33</v>
      </c>
      <c r="B22" s="20" t="s">
        <v>31</v>
      </c>
      <c r="C22" s="9">
        <v>75000</v>
      </c>
      <c r="D22" s="9">
        <v>75000</v>
      </c>
    </row>
    <row r="23" spans="1:8" s="13" customFormat="1" x14ac:dyDescent="0.25">
      <c r="A23" s="12"/>
      <c r="B23" s="20"/>
      <c r="C23" s="9"/>
      <c r="D23" s="9"/>
    </row>
    <row r="24" spans="1:8" s="13" customFormat="1" x14ac:dyDescent="0.25">
      <c r="A24" s="12" t="s">
        <v>29</v>
      </c>
      <c r="B24" s="20" t="s">
        <v>30</v>
      </c>
      <c r="C24" s="9">
        <v>100000</v>
      </c>
      <c r="D24" s="9">
        <v>100000</v>
      </c>
    </row>
    <row r="25" spans="1:8" x14ac:dyDescent="0.25">
      <c r="A25" s="5" t="s">
        <v>15</v>
      </c>
      <c r="B25" s="5"/>
      <c r="C25" s="10">
        <f>SUM(C5:C24)</f>
        <v>1820000</v>
      </c>
      <c r="D25" s="10">
        <f>SUM(D5:D24)</f>
        <v>1924500</v>
      </c>
    </row>
    <row r="26" spans="1:8" x14ac:dyDescent="0.25">
      <c r="A26" s="5" t="s">
        <v>16</v>
      </c>
      <c r="B26" s="5"/>
      <c r="C26" s="10">
        <f>PRODUCT(C25,0.2)</f>
        <v>364000</v>
      </c>
      <c r="D26" s="10">
        <f>PRODUCT(D25,0.2)</f>
        <v>384900</v>
      </c>
      <c r="H26" s="10"/>
    </row>
    <row r="27" spans="1:8" ht="15.75" x14ac:dyDescent="0.25">
      <c r="A27" s="7" t="s">
        <v>17</v>
      </c>
      <c r="B27" s="7"/>
      <c r="C27" s="11">
        <f>SUM(C25,C26)</f>
        <v>2184000</v>
      </c>
      <c r="D27" s="11">
        <f>SUM(D25,D26)</f>
        <v>2309400</v>
      </c>
    </row>
    <row r="28" spans="1:8" x14ac:dyDescent="0.25">
      <c r="C28" s="10"/>
      <c r="D28" s="10"/>
    </row>
    <row r="29" spans="1:8" x14ac:dyDescent="0.25">
      <c r="A29" s="5"/>
      <c r="B29" s="5"/>
      <c r="C29" s="10"/>
      <c r="D29" s="10"/>
    </row>
    <row r="30" spans="1:8" x14ac:dyDescent="0.25">
      <c r="A30" s="5"/>
      <c r="B30" s="5"/>
      <c r="C30" s="10"/>
      <c r="D30" s="10"/>
    </row>
    <row r="32" spans="1:8" x14ac:dyDescent="0.25">
      <c r="A32" s="6"/>
      <c r="B32" s="6"/>
      <c r="C32" s="11"/>
      <c r="D32" s="1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6:G20"/>
  <sheetViews>
    <sheetView workbookViewId="0">
      <selection activeCell="F19" sqref="F19"/>
    </sheetView>
  </sheetViews>
  <sheetFormatPr defaultRowHeight="15" x14ac:dyDescent="0.25"/>
  <cols>
    <col min="3" max="3" width="67.28515625" customWidth="1"/>
    <col min="6" max="6" width="41.5703125" customWidth="1"/>
    <col min="10" max="10" width="46.42578125" customWidth="1"/>
  </cols>
  <sheetData>
    <row r="6" spans="3:7" x14ac:dyDescent="0.25">
      <c r="C6" t="s">
        <v>35</v>
      </c>
      <c r="D6" s="15">
        <v>50</v>
      </c>
      <c r="F6" t="s">
        <v>40</v>
      </c>
      <c r="G6" s="16">
        <f>D8*D7</f>
        <v>1890</v>
      </c>
    </row>
    <row r="7" spans="3:7" x14ac:dyDescent="0.25">
      <c r="C7" t="s">
        <v>42</v>
      </c>
      <c r="D7" s="15">
        <v>70</v>
      </c>
      <c r="F7" t="s">
        <v>38</v>
      </c>
      <c r="G7" s="17">
        <f>G6*D9</f>
        <v>10376.1</v>
      </c>
    </row>
    <row r="8" spans="3:7" x14ac:dyDescent="0.25">
      <c r="C8" t="s">
        <v>36</v>
      </c>
      <c r="D8" s="15">
        <v>27</v>
      </c>
      <c r="F8" t="s">
        <v>51</v>
      </c>
      <c r="G8" s="16">
        <f>ROUNDUP(G7/D10,0)</f>
        <v>15</v>
      </c>
    </row>
    <row r="9" spans="3:7" x14ac:dyDescent="0.25">
      <c r="C9" t="s">
        <v>37</v>
      </c>
      <c r="D9" s="15">
        <v>5.49</v>
      </c>
      <c r="F9" t="s">
        <v>53</v>
      </c>
      <c r="G9" s="17">
        <f>(G8*D11)+(D12*D13)</f>
        <v>45500</v>
      </c>
    </row>
    <row r="10" spans="3:7" x14ac:dyDescent="0.25">
      <c r="C10" t="s">
        <v>39</v>
      </c>
      <c r="D10" s="15">
        <v>700</v>
      </c>
      <c r="F10" t="s">
        <v>52</v>
      </c>
      <c r="G10" s="16">
        <f>D17*D16</f>
        <v>70</v>
      </c>
    </row>
    <row r="11" spans="3:7" x14ac:dyDescent="0.25">
      <c r="C11" t="s">
        <v>44</v>
      </c>
      <c r="D11" s="15">
        <v>700</v>
      </c>
      <c r="F11" t="s">
        <v>54</v>
      </c>
      <c r="G11" s="17">
        <f>(G10*D14)+(D15*D16)</f>
        <v>154000</v>
      </c>
    </row>
    <row r="12" spans="3:7" x14ac:dyDescent="0.25">
      <c r="C12" t="s">
        <v>45</v>
      </c>
      <c r="D12" s="15">
        <v>5000</v>
      </c>
      <c r="G12" s="16"/>
    </row>
    <row r="13" spans="3:7" x14ac:dyDescent="0.25">
      <c r="C13" t="s">
        <v>46</v>
      </c>
      <c r="D13" s="15">
        <v>7</v>
      </c>
    </row>
    <row r="14" spans="3:7" x14ac:dyDescent="0.25">
      <c r="C14" t="s">
        <v>47</v>
      </c>
      <c r="D14" s="15">
        <v>700</v>
      </c>
    </row>
    <row r="15" spans="3:7" x14ac:dyDescent="0.25">
      <c r="C15" t="s">
        <v>48</v>
      </c>
      <c r="D15" s="15">
        <v>3000</v>
      </c>
    </row>
    <row r="16" spans="3:7" x14ac:dyDescent="0.25">
      <c r="C16" t="s">
        <v>49</v>
      </c>
      <c r="D16" s="15">
        <v>35</v>
      </c>
    </row>
    <row r="17" spans="3:4" x14ac:dyDescent="0.25">
      <c r="C17" t="s">
        <v>50</v>
      </c>
      <c r="D17" s="15">
        <v>2</v>
      </c>
    </row>
    <row r="18" spans="3:4" x14ac:dyDescent="0.25">
      <c r="C18" t="s">
        <v>41</v>
      </c>
      <c r="D18" s="15">
        <v>60</v>
      </c>
    </row>
    <row r="19" spans="3:4" x14ac:dyDescent="0.25">
      <c r="C19" t="s">
        <v>43</v>
      </c>
      <c r="D19" s="15">
        <v>1500</v>
      </c>
    </row>
    <row r="20" spans="3:4" x14ac:dyDescent="0.25">
      <c r="C20" t="s">
        <v>58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DD41E5DE9D9E43B625B7CF9A5F215D" ma:contentTypeVersion="23" ma:contentTypeDescription="Create a new document." ma:contentTypeScope="" ma:versionID="21fedb4235fd11ddedd8560a968c90de">
  <xsd:schema xmlns:xsd="http://www.w3.org/2001/XMLSchema" xmlns:xs="http://www.w3.org/2001/XMLSchema" xmlns:p="http://schemas.microsoft.com/office/2006/metadata/properties" xmlns:ns1="http://schemas.microsoft.com/sharepoint/v3" xmlns:ns2="2b8eca42-bbaa-4602-a2b4-1626cec75391" xmlns:ns3="73e730c6-7d16-4a80-8d56-95fe64f6fbb0" xmlns:ns4="31062a0d-ede8-4112-b4bb-00a9c1bc8e16" targetNamespace="http://schemas.microsoft.com/office/2006/metadata/properties" ma:root="true" ma:fieldsID="09c40e5dfb9f7ecbb72bbd5c7ea417ad" ns1:_="" ns2:_="" ns3:_="" ns4:_="">
    <xsd:import namespace="http://schemas.microsoft.com/sharepoint/v3"/>
    <xsd:import namespace="2b8eca42-bbaa-4602-a2b4-1626cec75391"/>
    <xsd:import namespace="73e730c6-7d16-4a80-8d56-95fe64f6fbb0"/>
    <xsd:import namespace="31062a0d-ede8-4112-b4bb-00a9c1bc8e1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1:_ip_UnifiedCompliancePolicyProperties" minOccurs="0"/>
                <xsd:element ref="ns1:_ip_UnifiedCompliancePolicyUIAction" minOccurs="0"/>
                <xsd:element ref="ns3:Notes2" minOccurs="0"/>
                <xsd:element ref="ns3:lcf76f155ced4ddcb4097134ff3c332f" minOccurs="0"/>
                <xsd:element ref="ns4:TaxCatchAll" minOccurs="0"/>
                <xsd:element ref="ns3:MediaLengthInSeconds" minOccurs="0"/>
                <xsd:element ref="ns3:ReviewedBy" minOccurs="0"/>
                <xsd:element ref="ns3:PotentialExemption" minOccurs="0"/>
                <xsd:element ref="ns3:Notes" minOccurs="0"/>
                <xsd:element ref="ns3:SenttoFOIACoordinator_x003f_" minOccurs="0"/>
                <xsd:element ref="ns3: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8eca42-bbaa-4602-a2b4-1626cec7539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e730c6-7d16-4a80-8d56-95fe64f6fb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Notes2" ma:index="21" nillable="true" ma:displayName="Reviewed?" ma:default="No" ma:description="Notes about files" ma:format="Dropdown" ma:internalName="Notes2">
      <xsd:simpleType>
        <xsd:restriction base="dms:Choice">
          <xsd:enumeration value="No"/>
          <xsd:enumeration value="In Progress"/>
          <xsd:enumeration value="Yes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9c5df3ad-b4e5-45d1-88c9-23db5f1fe6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  <xsd:element name="ReviewedBy" ma:index="26" nillable="true" ma:displayName="Reviewed By" ma:format="Dropdown" ma:list="UserInfo" ma:SharePointGroup="0" ma:internalName="ReviewedBy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PotentialExemption" ma:index="27" nillable="true" ma:displayName="Potential Exemption" ma:format="Dropdown" ma:internalName="PotentialExemption">
      <xsd:simpleType>
        <xsd:restriction base="dms:Choice">
          <xsd:enumeration value="No"/>
          <xsd:enumeration value="Yes"/>
        </xsd:restriction>
      </xsd:simpleType>
    </xsd:element>
    <xsd:element name="Notes" ma:index="28" nillable="true" ma:displayName="Notes" ma:format="Dropdown" ma:internalName="Notes">
      <xsd:simpleType>
        <xsd:restriction base="dms:Text">
          <xsd:maxLength value="255"/>
        </xsd:restriction>
      </xsd:simpleType>
    </xsd:element>
    <xsd:element name="SenttoFOIACoordinator_x003f_" ma:index="29" nillable="true" ma:displayName="Sent to FOIA Coordinator?" ma:default="0" ma:description="copied to release folder" ma:format="Dropdown" ma:internalName="SenttoFOIACoordinator_x003f_">
      <xsd:simpleType>
        <xsd:restriction base="dms:Boolean"/>
      </xsd:simpleType>
    </xsd:element>
    <xsd:element name="Details" ma:index="30" nillable="true" ma:displayName="Details" ma:description="Sample project plan. Serves as a 'statement of work/contract' between planner and refuge staff" ma:format="Dropdown" ma:internalName="Detail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062a0d-ede8-4112-b4bb-00a9c1bc8e16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13851efe-1e36-4db9-a978-467e0449cebe}" ma:internalName="TaxCatchAll" ma:showField="CatchAllData" ma:web="2b8eca42-bbaa-4602-a2b4-1626cec753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otes xmlns="73e730c6-7d16-4a80-8d56-95fe64f6fbb0" xsi:nil="true"/>
    <SenttoFOIACoordinator_x003f_ xmlns="73e730c6-7d16-4a80-8d56-95fe64f6fbb0">false</SenttoFOIACoordinator_x003f_>
    <_ip_UnifiedCompliancePolicyUIAction xmlns="http://schemas.microsoft.com/sharepoint/v3" xsi:nil="true"/>
    <lcf76f155ced4ddcb4097134ff3c332f xmlns="73e730c6-7d16-4a80-8d56-95fe64f6fbb0">
      <Terms xmlns="http://schemas.microsoft.com/office/infopath/2007/PartnerControls"/>
    </lcf76f155ced4ddcb4097134ff3c332f>
    <ReviewedBy xmlns="73e730c6-7d16-4a80-8d56-95fe64f6fbb0">
      <UserInfo>
        <DisplayName/>
        <AccountId xsi:nil="true"/>
        <AccountType/>
      </UserInfo>
    </ReviewedBy>
    <Details xmlns="73e730c6-7d16-4a80-8d56-95fe64f6fbb0" xsi:nil="true"/>
    <Notes2 xmlns="73e730c6-7d16-4a80-8d56-95fe64f6fbb0">No</Notes2>
    <PotentialExemption xmlns="73e730c6-7d16-4a80-8d56-95fe64f6fbb0" xsi:nil="true"/>
    <_ip_UnifiedCompliancePolicyProperties xmlns="http://schemas.microsoft.com/sharepoint/v3" xsi:nil="true"/>
    <TaxCatchAll xmlns="31062a0d-ede8-4112-b4bb-00a9c1bc8e16" xsi:nil="true"/>
  </documentManagement>
</p:properties>
</file>

<file path=customXml/itemProps1.xml><?xml version="1.0" encoding="utf-8"?>
<ds:datastoreItem xmlns:ds="http://schemas.openxmlformats.org/officeDocument/2006/customXml" ds:itemID="{E90F4E79-65CF-417A-9AE2-E5D01FCEE77A}"/>
</file>

<file path=customXml/itemProps2.xml><?xml version="1.0" encoding="utf-8"?>
<ds:datastoreItem xmlns:ds="http://schemas.openxmlformats.org/officeDocument/2006/customXml" ds:itemID="{1C56399C-2586-4534-A94C-6ACC242505B8}"/>
</file>

<file path=customXml/itemProps3.xml><?xml version="1.0" encoding="utf-8"?>
<ds:datastoreItem xmlns:ds="http://schemas.openxmlformats.org/officeDocument/2006/customXml" ds:itemID="{41C3D0B3-E28E-4BDE-A7DB-BC35302A45A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IC calculations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Gerry J McChesney</dc:creator>
  <cp:lastModifiedBy>Wes Jolley</cp:lastModifiedBy>
  <dcterms:created xsi:type="dcterms:W3CDTF">2018-04-26T21:38:00Z</dcterms:created>
  <dcterms:modified xsi:type="dcterms:W3CDTF">2021-10-06T17:37:33Z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0x0101009DDD41E5DE9D9E43B625B7CF9A5F215D</vt:lpwstr>
  </property>
  <property fmtid="{D5CDD505-2E9C-101B-9397-08002B2CF9AE}" pid="3" name="Order">
    <vt:r8>312600</vt:r8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ComplianceAssetId">
    <vt:lpwstr/>
  </property>
  <property fmtid="{D5CDD505-2E9C-101B-9397-08002B2CF9AE}" pid="9" name="xd_Signature">
    <vt:bool>false</vt:bool>
  </property>
  <property fmtid="{D5CDD505-2E9C-101B-9397-08002B2CF9AE}" pid="10" name="xd_ProgID">
    <vt:lpwstr/>
  </property>
  <property fmtid="{D5CDD505-2E9C-101B-9397-08002B2CF9AE}" pid="11" name="TemplateUrl">
    <vt:lpwstr/>
  </property>
  <property fmtid="{D5CDD505-2E9C-101B-9397-08002B2CF9AE}" pid="12" name="Reviewed By?">
    <vt:lpwstr>7;#Pelz, Mark</vt:lpwstr>
  </property>
  <property fmtid="{D5CDD505-2E9C-101B-9397-08002B2CF9AE}" pid="13" name="Reviewed?">
    <vt:lpwstr>Yes</vt:lpwstr>
  </property>
  <property fmtid="{D5CDD505-2E9C-101B-9397-08002B2CF9AE}" pid="14" name="PotentialExemption?">
    <vt:lpwstr>No</vt:lpwstr>
  </property>
</Properties>
</file>